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'Notes'!$A$1:$K$333</definedName>
    <definedName name="_xlnm.Print_Area" localSheetId="0">'Stat comprehensive income'!$A$1:$G$61</definedName>
  </definedNames>
  <calcPr fullCalcOnLoad="1"/>
</workbook>
</file>

<file path=xl/sharedStrings.xml><?xml version="1.0" encoding="utf-8"?>
<sst xmlns="http://schemas.openxmlformats.org/spreadsheetml/2006/main" count="548" uniqueCount="402">
  <si>
    <t>Impairment of property development</t>
  </si>
  <si>
    <t>Impairment of inventories</t>
  </si>
  <si>
    <t>Impairment on inventories</t>
  </si>
  <si>
    <t>Interest income</t>
  </si>
  <si>
    <t>Allowance for doubtful debts</t>
  </si>
  <si>
    <t>Share in results of associated company</t>
  </si>
  <si>
    <t xml:space="preserve">15 months </t>
  </si>
  <si>
    <t xml:space="preserve"> </t>
  </si>
  <si>
    <t xml:space="preserve">Current </t>
  </si>
  <si>
    <t xml:space="preserve">Year </t>
  </si>
  <si>
    <t>Quarter</t>
  </si>
  <si>
    <t>Current</t>
  </si>
  <si>
    <t>RM'000</t>
  </si>
  <si>
    <t>EMICO HOLDINGS BERHAD (Company No : 230326-D)</t>
  </si>
  <si>
    <t>Preceding</t>
  </si>
  <si>
    <t xml:space="preserve">            INDIVIDUAL</t>
  </si>
  <si>
    <t>Inventories</t>
  </si>
  <si>
    <t>Cash and bank balances</t>
  </si>
  <si>
    <t>Revenue</t>
  </si>
  <si>
    <t>Accumulated losses</t>
  </si>
  <si>
    <t>Property development projects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</si>
  <si>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</si>
  <si>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</si>
  <si>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</si>
  <si>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</si>
  <si>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</si>
  <si>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</si>
  <si>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</si>
  <si>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</si>
  <si>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</si>
  <si>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</si>
  <si>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</si>
  <si>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</si>
  <si>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</si>
  <si>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</si>
  <si>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</si>
  <si>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</si>
  <si>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</si>
  <si>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</si>
  <si>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</si>
  <si>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</si>
  <si>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</si>
  <si>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</si>
  <si>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</si>
  <si>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</si>
  <si>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</si>
  <si>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</si>
  <si>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</si>
  <si>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</si>
  <si>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</si>
  <si>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</si>
  <si>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</si>
  <si>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</si>
  <si>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</si>
  <si>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</si>
  <si>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</si>
  <si>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</si>
  <si>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</si>
  <si>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</si>
  <si>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</si>
  <si>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</si>
  <si>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</si>
  <si>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</si>
  <si>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</si>
  <si>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</si>
  <si>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</si>
  <si>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</si>
  <si>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</si>
  <si>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</si>
  <si>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</si>
  <si>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</si>
  <si>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</si>
  <si>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</si>
  <si>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</si>
  <si>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</si>
  <si>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</si>
  <si>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</si>
  <si>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</si>
  <si>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</si>
  <si>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</si>
  <si>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</si>
  <si>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</si>
  <si>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</si>
  <si>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</si>
  <si>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</si>
  <si>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</si>
  <si>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</si>
  <si>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</si>
  <si>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</si>
  <si>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</si>
  <si>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</si>
  <si>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</si>
  <si>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</si>
  <si>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</si>
  <si>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</si>
  <si>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</si>
  <si>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</si>
  <si>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</si>
  <si>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</si>
  <si>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</si>
  <si>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 xml:space="preserve"> Deferred Tax Assets</t>
  </si>
  <si>
    <t>Deferred</t>
  </si>
  <si>
    <t>Current period</t>
  </si>
  <si>
    <t>Deposits with licensed banks</t>
  </si>
  <si>
    <t>I) Basic Earnings per share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</si>
  <si>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</si>
  <si>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</si>
  <si>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</si>
  <si>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</si>
  <si>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</si>
  <si>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</si>
  <si>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</si>
  <si>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</si>
  <si>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</si>
  <si>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</si>
  <si>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</si>
  <si>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</si>
  <si>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</si>
  <si>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</si>
  <si>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</si>
  <si>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Deferred tax liabilities</t>
  </si>
  <si>
    <t>Bank borrowings</t>
  </si>
  <si>
    <t>TOTAL EQUITY AND LIABILITIES</t>
  </si>
  <si>
    <t>Total Equity</t>
  </si>
  <si>
    <t>Minority interests</t>
  </si>
  <si>
    <t>A13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</si>
  <si>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</si>
  <si>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</si>
  <si>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</si>
  <si>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</si>
  <si>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</si>
  <si>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</si>
  <si>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</si>
  <si>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EXPLANATORY NOTES PURSUANT TO FRS 134</t>
  </si>
  <si>
    <t>Segment Revenue</t>
  </si>
  <si>
    <t>Segment Results</t>
  </si>
  <si>
    <t xml:space="preserve">Profit attributable to ordinary equity holders: </t>
  </si>
  <si>
    <t xml:space="preserve">a) Numerator </t>
  </si>
  <si>
    <t xml:space="preserve">     Term loan </t>
  </si>
  <si>
    <t>Net assets per share (RM)</t>
  </si>
  <si>
    <t xml:space="preserve"> Less: Cash held as security value</t>
  </si>
  <si>
    <t>Fully diluted</t>
  </si>
  <si>
    <t>N/A</t>
  </si>
  <si>
    <t xml:space="preserve">     Other borrowings</t>
  </si>
  <si>
    <t>Reporting and paragraph 9.22 of the Listing Requirements of Bursa Malaysia Securities  Berhad.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</si>
  <si>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</si>
  <si>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</si>
  <si>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</si>
  <si>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</si>
  <si>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</si>
  <si>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</si>
  <si>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were as follows: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</si>
  <si>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</si>
  <si>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</si>
  <si>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</si>
  <si>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</si>
  <si>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There were no corporate proposals announced but not completed.</t>
  </si>
  <si>
    <t>U Can Marketing Sdn Bhd</t>
  </si>
  <si>
    <t>Share of results of associates</t>
  </si>
  <si>
    <t>Net profit / (loss) for the period</t>
  </si>
  <si>
    <t xml:space="preserve">  Profit/ (Loss) from operations (RM'000)</t>
  </si>
  <si>
    <t>Redeemable secured loan stocks</t>
  </si>
  <si>
    <t>Tax recoverable</t>
  </si>
  <si>
    <t>Reserves</t>
  </si>
  <si>
    <t>Payables</t>
  </si>
  <si>
    <t xml:space="preserve">Sales and purchases of trading items </t>
  </si>
  <si>
    <t>Basic, loss for the period (sen)</t>
  </si>
  <si>
    <t>Profit/(Loss) for the period</t>
  </si>
  <si>
    <t>Cost of sales</t>
  </si>
  <si>
    <t>Gross profit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</si>
  <si>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</si>
  <si>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</si>
  <si>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</si>
  <si>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</si>
  <si>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</si>
  <si>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</si>
  <si>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</si>
  <si>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</si>
  <si>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</si>
  <si>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</si>
  <si>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</si>
  <si>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</si>
  <si>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</si>
  <si>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</si>
  <si>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>CONDENSED CONSOLIDATED STATEMENT OF FINANCIAL POSITION - UNAUDITED</t>
  </si>
  <si>
    <t>The interim financial statements are unaudited and has been prepared in compliance with FRS 134,  Interim  Financial</t>
  </si>
  <si>
    <t>The interim financial statements should be read in conjunction with the audited financial statements of the Group for the</t>
  </si>
  <si>
    <t>of events and transactions that are significant to an understanding of the changes in the financial position and performance</t>
  </si>
  <si>
    <t xml:space="preserve">The significant accounting policies adopted are consistent with those of the audited financial statements for the year ended  </t>
  </si>
  <si>
    <t>Other than the new standards stated above, the Group has also adopted the various amendments and interpretations to the</t>
  </si>
  <si>
    <t>existing standards.</t>
  </si>
  <si>
    <t>Audited financial statements of the preceding year</t>
  </si>
  <si>
    <t>Seasonality or cyclicality of operations</t>
  </si>
  <si>
    <t>Material events subsequent to the balance sheet date</t>
  </si>
  <si>
    <t>Foreign exchange translation differences</t>
  </si>
  <si>
    <t>Finance cost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</si>
  <si>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</si>
  <si>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</si>
  <si>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</si>
  <si>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</si>
  <si>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</si>
  <si>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</si>
  <si>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Vietnam Dong</t>
  </si>
  <si>
    <t>Borrowings denominated in foreign currencies is as follows:</t>
  </si>
  <si>
    <t>Receivables, accrued billings, deposits and prepayments</t>
  </si>
  <si>
    <t>CUMULATIVE</t>
  </si>
  <si>
    <t>Balance as of 1 January 2011</t>
  </si>
  <si>
    <t>year ended 31 December 2010. These explanatory notes attached to the interim financial statements provide an explanation</t>
  </si>
  <si>
    <t>of the Group since the financial year ended 31 December 2010.</t>
  </si>
  <si>
    <t xml:space="preserve">31 December 2010, except for the adoption of the following new Financial Reporting Standards ("FRSs") with effect from </t>
  </si>
  <si>
    <t>1 January 2011.</t>
  </si>
  <si>
    <t>The auditors' report on the financial statements for the year ended 31 December 2010 was not qualified.</t>
  </si>
  <si>
    <t>FRS 1</t>
  </si>
  <si>
    <t>First-time Adoption of Financial Reporting Standards</t>
  </si>
  <si>
    <t>FRS 3</t>
  </si>
  <si>
    <t>Business Combinations</t>
  </si>
  <si>
    <t>FRS 127</t>
  </si>
  <si>
    <t>Consolidated and Separate Financial Statements</t>
  </si>
  <si>
    <t>B14</t>
  </si>
  <si>
    <t>The breakdown of accumulated losses of the Group as at reporting date, into realised and unrealised is as follows:</t>
  </si>
  <si>
    <t>31.12.2010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</si>
  <si>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</si>
  <si>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</si>
  <si>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</si>
  <si>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</si>
  <si>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</si>
  <si>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</si>
  <si>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</si>
  <si>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</si>
  <si>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 xml:space="preserve">financial </t>
  </si>
  <si>
    <t>year ended</t>
  </si>
  <si>
    <t>financial</t>
  </si>
  <si>
    <t>period ended</t>
  </si>
  <si>
    <t>Taxation - net</t>
  </si>
  <si>
    <t>Rental of factory paid and payable to:</t>
  </si>
  <si>
    <t>Beng Choo Marketing Sdn Bhd</t>
  </si>
  <si>
    <t xml:space="preserve">Profit/ (Loss) before taxation </t>
  </si>
  <si>
    <t>Loss on disposal of associated company</t>
  </si>
  <si>
    <t>Under/ (over)  provision in prior years</t>
  </si>
  <si>
    <t>no less favourable than those arranged with independent third parties.</t>
  </si>
  <si>
    <t xml:space="preserve">The transactions were entered in the normal course of business and have been established under normal commercial terms that are </t>
  </si>
  <si>
    <t xml:space="preserve">Manufacturing and trading </t>
  </si>
  <si>
    <t xml:space="preserve">Investment holdings </t>
  </si>
  <si>
    <t>REVENUE</t>
  </si>
  <si>
    <t>Total</t>
  </si>
  <si>
    <t>There were no material events subsequent to the end of the current quarter.</t>
  </si>
  <si>
    <t>Manufacturing and trading - gain on disposal of</t>
  </si>
  <si>
    <t xml:space="preserve"> investment property</t>
  </si>
  <si>
    <t>Manufacturing and trading - operations</t>
  </si>
  <si>
    <t>Comparison with preceding quarter</t>
  </si>
  <si>
    <t>Financial period to date</t>
  </si>
  <si>
    <t>CASH FLOWS FROM OPERATING ACTIVITIES</t>
  </si>
  <si>
    <t>Adjustments for :</t>
  </si>
  <si>
    <t>Depreciation and amortisation</t>
  </si>
  <si>
    <t>Share of results of associated company</t>
  </si>
  <si>
    <t xml:space="preserve">Interest income </t>
  </si>
  <si>
    <t>Interest expenses</t>
  </si>
  <si>
    <t>Other non-cash items</t>
  </si>
  <si>
    <t>Operating profit before working capital changes</t>
  </si>
  <si>
    <t>Changes in working capital:</t>
  </si>
  <si>
    <t>Net change in current assets</t>
  </si>
  <si>
    <t>Net change in current liabilities</t>
  </si>
  <si>
    <t>Tax refund/ (paid)</t>
  </si>
  <si>
    <t>Cash generated from operations</t>
  </si>
  <si>
    <t>Net cash generated from operating activities</t>
  </si>
  <si>
    <t>CASH FLOWS FROM INVESTING ACTIVITIES</t>
  </si>
  <si>
    <t>Purchase of property, plant and equipment</t>
  </si>
  <si>
    <t>Proceed from disposal of associated company</t>
  </si>
  <si>
    <t>Property, plant and equipment written off</t>
  </si>
  <si>
    <t>Allowance for doubtful debts no longer required</t>
  </si>
  <si>
    <t>CASH FLOWS FROM FINANCING ACTIVITIES</t>
  </si>
  <si>
    <t>Interest paid</t>
  </si>
  <si>
    <t>Gain on disposal of investment property</t>
  </si>
  <si>
    <t>Interest received</t>
  </si>
  <si>
    <t>Proceed from disposal of property, plant and equipment</t>
  </si>
  <si>
    <t>Proceed from disposal of investment property</t>
  </si>
  <si>
    <t>Redemption of redeemable loan stocks</t>
  </si>
  <si>
    <t xml:space="preserve">Effects of exchange rate changes </t>
  </si>
  <si>
    <t>Net (repayment)/ drawdown of bank borrowings</t>
  </si>
  <si>
    <t>Upliftment/ (pledge) fixed deposits as security value</t>
  </si>
  <si>
    <t>Net cash generated from investing activities</t>
  </si>
  <si>
    <t>Net cash used in financing activities</t>
  </si>
  <si>
    <t>31-03-2012</t>
  </si>
  <si>
    <t>15 months</t>
  </si>
  <si>
    <t>FOR THE QUARTER  AND FIFTEEN MONTHS ENDED 31 MARCH 2012</t>
  </si>
  <si>
    <t>AS AT 31 MARCH 2012</t>
  </si>
  <si>
    <t>FOR THE FIFTEEN MONTHS ENDED 31 MARCH 2012</t>
  </si>
  <si>
    <t>Balance as of 31 March 2012</t>
  </si>
  <si>
    <t>3 months</t>
  </si>
  <si>
    <t>NOTES TO THE INTERIM FINANCIAL STATEMENTS FOR THE 5TH QUARTER ENDED 31MARCH 2012</t>
  </si>
  <si>
    <t>There have been no issuance and repayment of debt and equity securities for the financial quarter ended 31 March 2012.</t>
  </si>
  <si>
    <t>The analysis by activity of the Group for the financial period ended 31 March 2012 are as follows:</t>
  </si>
  <si>
    <t>Significant transactions between the Group with the related parties during the financial period ended 31 March  2012</t>
  </si>
  <si>
    <t xml:space="preserve">There has been no change in the composition of the Group for the current quarter except for the disposal of a 100% owned </t>
  </si>
  <si>
    <t>subsidiary company, Emico (Vietnam) Co Ltd for a cash consideration of RM0.8 million.</t>
  </si>
  <si>
    <t>31.03.2012</t>
  </si>
  <si>
    <t>A14</t>
  </si>
  <si>
    <t>Capital Commitments</t>
  </si>
  <si>
    <t>Approved and contracted for</t>
  </si>
  <si>
    <t>As at</t>
  </si>
  <si>
    <t>Property, plant and equipment:</t>
  </si>
  <si>
    <t>Capital expenditures which have not been provided for at the end of each reporting period are as follows:</t>
  </si>
  <si>
    <t>Preceding Year</t>
  </si>
  <si>
    <t>12 months</t>
  </si>
  <si>
    <t>31-12-2010</t>
  </si>
  <si>
    <t>(The financial year end of the Company has been changed from 31 December to 31 March to cover the 15 months period from</t>
  </si>
  <si>
    <t>1 January 2011 to 31 March 2012 and thereafter, to end on 31 March each year. Accordingly, there are no comparative figures</t>
  </si>
  <si>
    <t>to be presented in this Condensed Consolidated Statements of Comprehensive Income.)</t>
  </si>
  <si>
    <t>period to-date</t>
  </si>
  <si>
    <t xml:space="preserve">  3 months </t>
  </si>
  <si>
    <t>Balance as of 1 January 2010</t>
  </si>
  <si>
    <t>Balance as of 31 December 2010</t>
  </si>
  <si>
    <t>Gain/ (loss) on disposal of property, plant and equipment</t>
  </si>
  <si>
    <t>Gain on disposal of a subsidiary company</t>
  </si>
  <si>
    <t>Loss on disposal of an associated company</t>
  </si>
  <si>
    <t>Other income/ (expenses)</t>
  </si>
  <si>
    <t>Realisation of exchange reserve upon disposal</t>
  </si>
  <si>
    <t>of subsidiary company</t>
  </si>
  <si>
    <t xml:space="preserve">Quarter </t>
  </si>
  <si>
    <t>Period to-date</t>
  </si>
  <si>
    <t>Corresponding</t>
  </si>
  <si>
    <t>As at Preceding</t>
  </si>
  <si>
    <t>Financial</t>
  </si>
  <si>
    <t>Year ended</t>
  </si>
  <si>
    <t xml:space="preserve">As at End of </t>
  </si>
  <si>
    <t>Overall effective tax rate of the Group is higher than the statutory tax rate due to chargeable income on certain profitable subsidiaries</t>
  </si>
  <si>
    <t>and reversal of deferred tax assets.</t>
  </si>
  <si>
    <t>There were no profit on sale of investments or properties for the current financial period.</t>
  </si>
  <si>
    <t>&lt;----- 3 months ended ---------&gt;</t>
  </si>
  <si>
    <t>15 months ended</t>
  </si>
  <si>
    <t>Jan-11 to</t>
  </si>
  <si>
    <t>Jan-12 to</t>
  </si>
  <si>
    <t>Oct-11 to</t>
  </si>
  <si>
    <t xml:space="preserve">3 months </t>
  </si>
  <si>
    <t>Gain on disposal of subsidiary company</t>
  </si>
  <si>
    <t>The Directors do not recommend any dividend for the period ended 31 March 2012.</t>
  </si>
  <si>
    <t>Profit/ (Loss) before taxation</t>
  </si>
  <si>
    <t xml:space="preserve">Allowance for doubtful debts </t>
  </si>
  <si>
    <t>Bad debts written off</t>
  </si>
  <si>
    <t>Proceed from disposal of subsidiary company</t>
  </si>
  <si>
    <t>Cash and cash equivalent at end of period</t>
  </si>
  <si>
    <t xml:space="preserve">Exchange </t>
  </si>
  <si>
    <t>Reserve</t>
  </si>
  <si>
    <t>Premium</t>
  </si>
  <si>
    <t>Revaluation</t>
  </si>
  <si>
    <t>&lt;- -------------------------   Attributable to equity holders of parent     ---------------------------&gt;</t>
  </si>
  <si>
    <t>Revaluation reserve on leasehold land &amp; buildings</t>
  </si>
  <si>
    <t>Impairment  loss on property development project cost</t>
  </si>
  <si>
    <t>Impairment loss on investment property</t>
  </si>
  <si>
    <t>There are no material litigation pending as at 23 May 2012.</t>
  </si>
  <si>
    <t>PROFIT/ (LOSS) BEFORE TAX ("PBT")</t>
  </si>
  <si>
    <t>The increase in revenue for property development division is due to completion of a project during the reporting quarter.</t>
  </si>
  <si>
    <t>For the current quarter under review, the revenue of the Group is maintained at RM16.7 million as compared to RM16.5 million in the</t>
  </si>
  <si>
    <t xml:space="preserve">preceding quarter. The decline in revenue from manufacturing and trading division is off-set by higher revenue from the property </t>
  </si>
  <si>
    <t>development division. The decline in revenue for manufacturing and trading division is mainly attributable to shorter working days</t>
  </si>
  <si>
    <t>for the reporting quarter due to long break taken for festive public holidays.</t>
  </si>
  <si>
    <t xml:space="preserve">to a gain of RM1.0 million from the disposal of its 100% owned subsidiary, Emico (Vietnam) Co Ltd. However, the gain was off set </t>
  </si>
  <si>
    <t xml:space="preserve">In tandem with the lower  revenue, the manufacturing and trading division posted a loss before taxation ("LBT") of RM0.8 million </t>
  </si>
  <si>
    <t xml:space="preserve">for current quarter as compared to a profit before taxation of RM1.4 million in preceding quarter. </t>
  </si>
  <si>
    <t>Property development posted a LBT of RM1.3 million for current quarter as compared to RM0.1 million profit before taxation for</t>
  </si>
  <si>
    <t xml:space="preserve">The Group leasehold land and buildings have been revalued to RM15.8 million as at 31March 2012 which resulted in a revaluation </t>
  </si>
  <si>
    <t>reserve of RM8.3 million which has been taken into equity.</t>
  </si>
  <si>
    <t xml:space="preserve">The manufacturing and trading division which contributed approximately 85% of  total revenue posted a profit before taxation of </t>
  </si>
  <si>
    <t>RM1.5 million on the back of strong demand for  export of trophy components in Europe and USA.</t>
  </si>
  <si>
    <t>The property development division which posted RM13.5 million revenue and a LBT of RM0.3 million. The impairment of RM1.7</t>
  </si>
  <si>
    <t xml:space="preserve">The Group posted revenue of RM87.2 million and LBTof RM0.3 million for the fifteen months ended 31 March 2012. </t>
  </si>
  <si>
    <t xml:space="preserve">Investment holding division reported a lower LBT of RM0.1 million as compared to preceding quarter LBT of RM0.7 million due </t>
  </si>
  <si>
    <t>by an impairment of RM0.5 million on its investment property.</t>
  </si>
  <si>
    <t>preceding quarter due to impairment on its inventory and property development totaling RM1.7 million.</t>
  </si>
  <si>
    <t>The Group expects the business environment to be challenging with conditions such as the fluctuation in exchange rates,</t>
  </si>
  <si>
    <t xml:space="preserve">increase in raw materials prices and higher labour cost which will affect the profit margin.                       </t>
  </si>
  <si>
    <t>Manufacturing and trading division will be the major contributor of the Group results  as we expect lower revenue from the</t>
  </si>
  <si>
    <t>property development division. We will continue to improve on cost reduction and increase efficiency and productivity programs.</t>
  </si>
  <si>
    <t>On 25 November 2011, the Company announced that the financial year end of the Company and its subsidiaries has been changed</t>
  </si>
  <si>
    <t>from 31 December to 31 March. As such, the financial reporting of the Group will be from 1 January 2011 to 31 March 2012 covering</t>
  </si>
  <si>
    <t>15 months period. Accordingly, there are no comparative figures to be presented.</t>
  </si>
  <si>
    <t>million on its inventory and property development caused the division to be in the red.</t>
  </si>
  <si>
    <t>Investment holding division posted LBT of RM2.8 million mainly due to provision of RM2.5 million  on interest to redeemable loan</t>
  </si>
  <si>
    <t>stocks holders and impairment of RM0.5 million on its investment property.</t>
  </si>
  <si>
    <t>The adoption of the above standards, amendments and interpretations do not have significant impact on the financial  statements</t>
  </si>
  <si>
    <t>of the Group.</t>
  </si>
  <si>
    <t>There were no items affecting assets, liabilities, equity, net income or cash flows of the Group that are unusual because of their</t>
  </si>
  <si>
    <t>nature, size or incidence during the quarter under review except for the disposal of a 100% owned subsidiary company Emico</t>
  </si>
  <si>
    <t>(Vietnam) Co Ltd for a cash consideration of RM0.8 million.</t>
  </si>
  <si>
    <t>The financial position of Emico (Vietnam) Co Ltd are as follows:</t>
  </si>
  <si>
    <t>Property plant and equipment</t>
  </si>
  <si>
    <t>Receivable, deposits and prepayments</t>
  </si>
  <si>
    <t>Cash and bank borrowings</t>
  </si>
  <si>
    <t>Payables and accruals</t>
  </si>
  <si>
    <t xml:space="preserve">Foreign exchange reserve </t>
  </si>
  <si>
    <t>Value of net assets disposed</t>
  </si>
  <si>
    <t>Waiver of liability</t>
  </si>
  <si>
    <t>Consideration received from the disposal</t>
  </si>
  <si>
    <t>Gain on disposal</t>
  </si>
  <si>
    <t>Less: Cash and bank balances of subsidiary disposed</t>
  </si>
  <si>
    <t>Cash flow on disposal, net of cash disposed</t>
  </si>
  <si>
    <t>Included in operating income/ (expenses) are the followings credits/ (charges):</t>
  </si>
  <si>
    <t>Operating Income/(Expenses)</t>
  </si>
  <si>
    <t xml:space="preserve">Depreciation of property, plant and equipment </t>
  </si>
  <si>
    <t>Gain on disposal of property, plant and equipment</t>
  </si>
  <si>
    <t>Interest expense</t>
  </si>
  <si>
    <t>Impairment of investment property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</si>
</sst>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" fillId="0" borderId="0" xfId="42" applyNumberFormat="1" applyFont="1" applyFill="1" applyAlignment="1">
      <alignment/>
    </xf>
    <xf numFmtId="173" fontId="1" fillId="0" borderId="16" xfId="42" applyNumberFormat="1" applyFont="1" applyFill="1" applyBorder="1" applyAlignment="1">
      <alignment/>
    </xf>
    <xf numFmtId="173" fontId="1" fillId="0" borderId="13" xfId="42" applyNumberFormat="1" applyFont="1" applyFill="1" applyBorder="1" applyAlignment="1">
      <alignment/>
    </xf>
    <xf numFmtId="16" fontId="1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5" fontId="1" fillId="0" borderId="0" xfId="0" applyNumberFormat="1" applyFont="1" applyAlignment="1">
      <alignment/>
    </xf>
    <xf numFmtId="43" fontId="1" fillId="0" borderId="14" xfId="42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73" fontId="1" fillId="0" borderId="0" xfId="42" applyNumberFormat="1" applyFont="1" applyFill="1" applyBorder="1" applyAlignment="1">
      <alignment/>
    </xf>
    <xf numFmtId="173" fontId="1" fillId="0" borderId="22" xfId="0" applyNumberFormat="1" applyFont="1" applyBorder="1" applyAlignment="1">
      <alignment/>
    </xf>
    <xf numFmtId="173" fontId="1" fillId="0" borderId="22" xfId="42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4"/>
  <sheetViews>
    <sheetView tabSelected="1" zoomScalePageLayoutView="0" workbookViewId="0" topLeftCell="A1">
      <selection activeCell="C62" sqref="C62"/>
    </sheetView>
  </sheetViews>
  <sheetFormatPr defaultColWidth="9.140625" defaultRowHeight="12.75"/>
  <cols>
    <col min="1" max="1" width="35.7109375" style="0" customWidth="1"/>
    <col min="2" max="3" width="12.710937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13</v>
      </c>
      <c r="B1" s="1"/>
      <c r="C1" s="1"/>
      <c r="D1" s="1"/>
      <c r="E1" s="1"/>
    </row>
    <row r="2" spans="1:5" ht="12.75">
      <c r="A2" s="2" t="s">
        <v>183</v>
      </c>
      <c r="B2" s="1"/>
      <c r="C2" s="1"/>
      <c r="D2" s="1"/>
      <c r="E2" s="1"/>
    </row>
    <row r="3" spans="1:5" ht="12.75">
      <c r="A3" s="2" t="s">
        <v>284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3" t="s">
        <v>15</v>
      </c>
      <c r="C5" s="54"/>
      <c r="E5" s="85" t="s">
        <v>205</v>
      </c>
      <c r="F5" s="86"/>
    </row>
    <row r="6" spans="1:6" ht="12.75">
      <c r="A6" s="1"/>
      <c r="B6" s="55" t="s">
        <v>7</v>
      </c>
      <c r="C6" s="55" t="s">
        <v>14</v>
      </c>
      <c r="E6" s="55" t="s">
        <v>11</v>
      </c>
      <c r="F6" s="55" t="s">
        <v>302</v>
      </c>
    </row>
    <row r="7" spans="1:6" ht="12.75">
      <c r="A7" s="1"/>
      <c r="B7" s="56" t="s">
        <v>8</v>
      </c>
      <c r="C7" s="56" t="s">
        <v>9</v>
      </c>
      <c r="E7" s="56" t="s">
        <v>283</v>
      </c>
      <c r="F7" s="56" t="s">
        <v>303</v>
      </c>
    </row>
    <row r="8" spans="1:6" ht="12.75">
      <c r="A8" s="1"/>
      <c r="B8" s="56" t="s">
        <v>10</v>
      </c>
      <c r="C8" s="56" t="s">
        <v>320</v>
      </c>
      <c r="E8" s="56" t="s">
        <v>319</v>
      </c>
      <c r="F8" s="56" t="s">
        <v>319</v>
      </c>
    </row>
    <row r="9" spans="1:6" ht="12.75">
      <c r="A9" s="1"/>
      <c r="B9" s="57" t="s">
        <v>282</v>
      </c>
      <c r="C9" s="57" t="s">
        <v>10</v>
      </c>
      <c r="E9" s="57" t="s">
        <v>282</v>
      </c>
      <c r="F9" s="57" t="s">
        <v>304</v>
      </c>
    </row>
    <row r="10" spans="1:6" ht="12.75">
      <c r="A10" s="1"/>
      <c r="B10" s="58" t="s">
        <v>12</v>
      </c>
      <c r="C10" s="58" t="s">
        <v>12</v>
      </c>
      <c r="E10" s="58" t="s">
        <v>12</v>
      </c>
      <c r="F10" s="58" t="s">
        <v>12</v>
      </c>
    </row>
    <row r="11" spans="1:6" ht="12.75">
      <c r="A11" s="1"/>
      <c r="B11" s="3"/>
      <c r="C11" s="3"/>
      <c r="E11" s="3"/>
      <c r="F11" s="3"/>
    </row>
    <row r="12" spans="1:6" ht="12.75">
      <c r="A12" s="33"/>
      <c r="B12" s="3"/>
      <c r="C12" s="3"/>
      <c r="E12" s="3"/>
      <c r="F12" s="3"/>
    </row>
    <row r="13" spans="1:8" ht="12.75">
      <c r="A13" s="1" t="s">
        <v>18</v>
      </c>
      <c r="B13" s="10">
        <v>16745</v>
      </c>
      <c r="C13" s="25" t="s">
        <v>142</v>
      </c>
      <c r="E13" s="10">
        <v>87235</v>
      </c>
      <c r="F13" s="10">
        <v>64730</v>
      </c>
      <c r="G13" s="1"/>
      <c r="H13" s="1"/>
    </row>
    <row r="14" spans="1:8" ht="12.75">
      <c r="A14" s="1" t="s">
        <v>168</v>
      </c>
      <c r="B14" s="8">
        <v>-15273</v>
      </c>
      <c r="C14" s="23" t="s">
        <v>142</v>
      </c>
      <c r="E14" s="8">
        <v>-74737</v>
      </c>
      <c r="F14" s="8">
        <v>-54859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169</v>
      </c>
      <c r="B16" s="10">
        <f>SUM(B13:B15)</f>
        <v>1472</v>
      </c>
      <c r="C16" s="25">
        <f>SUM(C13:C15)</f>
        <v>0</v>
      </c>
      <c r="E16" s="10">
        <f>SUM(E13:E15)</f>
        <v>12498</v>
      </c>
      <c r="F16" s="10">
        <f>SUM(F13:F15)</f>
        <v>9871</v>
      </c>
      <c r="G16" s="1"/>
      <c r="H16" s="1"/>
    </row>
    <row r="17" spans="1:8" ht="12.75">
      <c r="A17" s="1" t="s">
        <v>315</v>
      </c>
      <c r="B17" s="10">
        <v>-170</v>
      </c>
      <c r="C17" s="25" t="s">
        <v>142</v>
      </c>
      <c r="E17" s="10">
        <v>827</v>
      </c>
      <c r="F17" s="10">
        <v>3543</v>
      </c>
      <c r="G17" s="1"/>
      <c r="H17" s="1"/>
    </row>
    <row r="18" spans="1:8" ht="12.75">
      <c r="A18" s="1" t="s">
        <v>170</v>
      </c>
      <c r="B18" s="10">
        <v>-677</v>
      </c>
      <c r="C18" s="25" t="s">
        <v>142</v>
      </c>
      <c r="E18" s="10">
        <v>-3397</v>
      </c>
      <c r="F18" s="10">
        <v>-2433</v>
      </c>
      <c r="G18" s="1"/>
      <c r="H18" s="1"/>
    </row>
    <row r="19" spans="1:8" ht="12.75">
      <c r="A19" s="1" t="s">
        <v>171</v>
      </c>
      <c r="B19" s="8">
        <v>-3170</v>
      </c>
      <c r="C19" s="23" t="s">
        <v>142</v>
      </c>
      <c r="E19" s="8">
        <v>-9535</v>
      </c>
      <c r="F19" s="8">
        <v>-7510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172</v>
      </c>
      <c r="B21" s="10">
        <f>SUM(B16:B19)</f>
        <v>-2545</v>
      </c>
      <c r="C21" s="10">
        <f>SUM(C16:C19)</f>
        <v>0</v>
      </c>
      <c r="E21" s="10">
        <f>SUM(E16:E19)</f>
        <v>393</v>
      </c>
      <c r="F21" s="10">
        <f>SUM(F16:F19)</f>
        <v>3471</v>
      </c>
      <c r="G21" s="1"/>
      <c r="H21" s="1"/>
    </row>
    <row r="22" spans="1:8" ht="12.75">
      <c r="A22" s="1" t="s">
        <v>173</v>
      </c>
      <c r="B22" s="10">
        <v>-697</v>
      </c>
      <c r="C22" s="25" t="s">
        <v>142</v>
      </c>
      <c r="E22" s="10">
        <v>-3049</v>
      </c>
      <c r="F22" s="10">
        <v>-2323</v>
      </c>
      <c r="G22" s="1"/>
      <c r="H22" s="1"/>
    </row>
    <row r="23" spans="1:8" ht="12.75">
      <c r="A23" s="1" t="s">
        <v>314</v>
      </c>
      <c r="B23" s="10">
        <v>0</v>
      </c>
      <c r="C23" s="25" t="s">
        <v>142</v>
      </c>
      <c r="E23" s="10">
        <v>-307</v>
      </c>
      <c r="F23" s="10">
        <v>0</v>
      </c>
      <c r="G23" s="1"/>
      <c r="H23" s="1"/>
    </row>
    <row r="24" spans="1:8" ht="12.75">
      <c r="A24" s="1" t="s">
        <v>313</v>
      </c>
      <c r="B24" s="10">
        <v>1003</v>
      </c>
      <c r="C24" s="25"/>
      <c r="E24" s="10">
        <v>1003</v>
      </c>
      <c r="F24" s="10">
        <v>0</v>
      </c>
      <c r="G24" s="1"/>
      <c r="H24" s="1"/>
    </row>
    <row r="25" spans="1:8" ht="12.75">
      <c r="A25" s="1" t="s">
        <v>158</v>
      </c>
      <c r="B25" s="8">
        <v>0</v>
      </c>
      <c r="C25" s="23" t="s">
        <v>142</v>
      </c>
      <c r="E25" s="8">
        <v>422</v>
      </c>
      <c r="F25" s="8">
        <v>180</v>
      </c>
      <c r="G25" s="1"/>
      <c r="H25" s="1"/>
    </row>
    <row r="26" spans="1:8" ht="12.75">
      <c r="A26" s="1"/>
      <c r="B26" s="10"/>
      <c r="C26" s="10"/>
      <c r="E26" s="10"/>
      <c r="F26" s="10"/>
      <c r="G26" s="1"/>
      <c r="H26" s="1"/>
    </row>
    <row r="27" spans="1:8" ht="12.75">
      <c r="A27" s="1" t="s">
        <v>105</v>
      </c>
      <c r="B27" s="7">
        <f>SUM(B21:B25)</f>
        <v>-2239</v>
      </c>
      <c r="C27" s="7">
        <f>SUM(C21:C25)</f>
        <v>0</v>
      </c>
      <c r="E27" s="7">
        <f>SUM(E21:E25)</f>
        <v>-1538</v>
      </c>
      <c r="F27" s="7">
        <f>SUM(F21:F25)</f>
        <v>1328</v>
      </c>
      <c r="G27" s="1"/>
      <c r="H27" s="1"/>
    </row>
    <row r="28" spans="1:8" ht="12.75">
      <c r="A28" s="1" t="s">
        <v>174</v>
      </c>
      <c r="B28" s="8">
        <v>112</v>
      </c>
      <c r="C28" s="25" t="s">
        <v>142</v>
      </c>
      <c r="E28" s="8">
        <v>-217</v>
      </c>
      <c r="F28" s="8">
        <v>-123</v>
      </c>
      <c r="G28" s="1"/>
      <c r="H28" s="1"/>
    </row>
    <row r="29" spans="1:6" ht="12.75">
      <c r="A29" s="45"/>
      <c r="B29" s="42"/>
      <c r="C29" s="42"/>
      <c r="E29" s="42"/>
      <c r="F29" s="42"/>
    </row>
    <row r="30" spans="1:6" ht="13.5" thickBot="1">
      <c r="A30" s="2" t="s">
        <v>167</v>
      </c>
      <c r="B30" s="51">
        <f>+B27+B28</f>
        <v>-2127</v>
      </c>
      <c r="C30" s="51">
        <v>0</v>
      </c>
      <c r="E30" s="51">
        <f>+E27+E28</f>
        <v>-1755</v>
      </c>
      <c r="F30" s="51">
        <f>+F27+F28</f>
        <v>1205</v>
      </c>
    </row>
    <row r="31" spans="1:6" ht="12.75">
      <c r="A31" s="1"/>
      <c r="B31" s="1"/>
      <c r="C31" s="1"/>
      <c r="E31" s="1"/>
      <c r="F31" s="1"/>
    </row>
    <row r="32" spans="1:6" ht="12.75">
      <c r="A32" s="2" t="s">
        <v>178</v>
      </c>
      <c r="B32" s="1"/>
      <c r="C32" s="1"/>
      <c r="E32" s="1"/>
      <c r="F32" s="1"/>
    </row>
    <row r="33" spans="1:6" ht="12.75">
      <c r="A33" s="1" t="s">
        <v>131</v>
      </c>
      <c r="B33" s="7">
        <f>+B30-B34</f>
        <v>-2119</v>
      </c>
      <c r="C33" s="25" t="s">
        <v>142</v>
      </c>
      <c r="E33" s="7">
        <f>+E30-E34</f>
        <v>-1973</v>
      </c>
      <c r="F33" s="7">
        <v>1055</v>
      </c>
    </row>
    <row r="34" spans="1:6" ht="12.75">
      <c r="A34" s="1" t="s">
        <v>132</v>
      </c>
      <c r="B34" s="7">
        <v>-8</v>
      </c>
      <c r="C34" s="25" t="s">
        <v>142</v>
      </c>
      <c r="E34" s="7">
        <v>218</v>
      </c>
      <c r="F34" s="7">
        <v>150</v>
      </c>
    </row>
    <row r="35" spans="1:6" ht="12.75">
      <c r="A35" s="1"/>
      <c r="B35" s="15"/>
      <c r="C35" s="15"/>
      <c r="E35" s="15"/>
      <c r="F35" s="15"/>
    </row>
    <row r="36" spans="1:6" ht="13.5" thickBot="1">
      <c r="A36" s="2" t="s">
        <v>7</v>
      </c>
      <c r="B36" s="39">
        <f>+B33+B34</f>
        <v>-2127</v>
      </c>
      <c r="C36" s="39">
        <v>0</v>
      </c>
      <c r="E36" s="39">
        <f>+E33+E34</f>
        <v>-1755</v>
      </c>
      <c r="F36" s="39">
        <f>+F33+F34</f>
        <v>1205</v>
      </c>
    </row>
    <row r="37" spans="1:6" ht="12.75">
      <c r="A37" s="1"/>
      <c r="B37" s="1"/>
      <c r="C37" s="1"/>
      <c r="E37" s="1"/>
      <c r="F37" s="1"/>
    </row>
    <row r="38" spans="1:6" ht="12.75">
      <c r="A38" s="2" t="s">
        <v>175</v>
      </c>
      <c r="B38" s="1"/>
      <c r="C38" s="1"/>
      <c r="E38" s="1"/>
      <c r="F38" s="1"/>
    </row>
    <row r="39" spans="1:6" ht="12.75">
      <c r="A39" s="1" t="s">
        <v>179</v>
      </c>
      <c r="B39" s="1"/>
      <c r="C39" s="1"/>
      <c r="E39" s="1"/>
      <c r="F39" s="1"/>
    </row>
    <row r="40" spans="1:6" ht="12.75">
      <c r="A40" s="1" t="s">
        <v>180</v>
      </c>
      <c r="B40" s="7">
        <v>0</v>
      </c>
      <c r="C40" s="24" t="s">
        <v>142</v>
      </c>
      <c r="E40" s="7">
        <v>0</v>
      </c>
      <c r="F40" s="7">
        <v>-442</v>
      </c>
    </row>
    <row r="41" spans="1:6" ht="12.75">
      <c r="A41" s="1"/>
      <c r="B41" s="52"/>
      <c r="C41" s="52"/>
      <c r="E41" s="52"/>
      <c r="F41" s="52"/>
    </row>
    <row r="42" spans="1:6" ht="13.5" thickBot="1">
      <c r="A42" s="1" t="s">
        <v>176</v>
      </c>
      <c r="B42" s="43">
        <f>SUM(B36:B40)</f>
        <v>-2127</v>
      </c>
      <c r="C42" s="43">
        <f>SUM(C36:C40)</f>
        <v>0</v>
      </c>
      <c r="E42" s="43">
        <f>SUM(E36:E40)</f>
        <v>-1755</v>
      </c>
      <c r="F42" s="43">
        <f>SUM(F36:F40)</f>
        <v>763</v>
      </c>
    </row>
    <row r="43" spans="1:6" ht="12.75">
      <c r="A43" s="1"/>
      <c r="B43" s="1"/>
      <c r="C43" s="1"/>
      <c r="E43" s="1"/>
      <c r="F43" s="1"/>
    </row>
    <row r="44" spans="1:6" ht="12.75">
      <c r="A44" s="1"/>
      <c r="B44" s="1"/>
      <c r="C44" s="1"/>
      <c r="E44" s="1"/>
      <c r="F44" s="1"/>
    </row>
    <row r="45" spans="1:6" ht="12.75">
      <c r="A45" s="2" t="s">
        <v>177</v>
      </c>
      <c r="B45" s="1"/>
      <c r="C45" s="1"/>
      <c r="E45" s="1"/>
      <c r="F45" s="1"/>
    </row>
    <row r="46" spans="1:6" ht="12.75">
      <c r="A46" s="1" t="s">
        <v>131</v>
      </c>
      <c r="B46" s="7">
        <f>+B33+B40</f>
        <v>-2119</v>
      </c>
      <c r="C46" s="24" t="s">
        <v>142</v>
      </c>
      <c r="E46" s="7">
        <f>+E33+E40</f>
        <v>-1973</v>
      </c>
      <c r="F46" s="7">
        <f>+F33+F40</f>
        <v>613</v>
      </c>
    </row>
    <row r="47" spans="1:6" ht="12.75">
      <c r="A47" s="1" t="s">
        <v>132</v>
      </c>
      <c r="B47" s="7">
        <f>+B34</f>
        <v>-8</v>
      </c>
      <c r="C47" s="24" t="str">
        <f>+C34</f>
        <v>N/A</v>
      </c>
      <c r="E47" s="7">
        <f>+E34</f>
        <v>218</v>
      </c>
      <c r="F47" s="7">
        <f>+F34</f>
        <v>150</v>
      </c>
    </row>
    <row r="48" spans="1:6" ht="12.75">
      <c r="A48" s="1"/>
      <c r="B48" s="15"/>
      <c r="C48" s="15"/>
      <c r="E48" s="15"/>
      <c r="F48" s="15"/>
    </row>
    <row r="49" spans="1:6" ht="13.5" thickBot="1">
      <c r="A49" s="2" t="s">
        <v>7</v>
      </c>
      <c r="B49" s="9">
        <f>+B46+B47</f>
        <v>-2127</v>
      </c>
      <c r="C49" s="9">
        <v>0</v>
      </c>
      <c r="D49" s="60"/>
      <c r="E49" s="9">
        <f>+E46+E47</f>
        <v>-1755</v>
      </c>
      <c r="F49" s="9">
        <f>+F46+F47</f>
        <v>763</v>
      </c>
    </row>
    <row r="50" spans="1:6" ht="12.75">
      <c r="A50" s="1"/>
      <c r="B50" s="1"/>
      <c r="C50" s="1"/>
      <c r="E50" s="1"/>
      <c r="F50" s="1"/>
    </row>
    <row r="51" spans="1:6" ht="12.75">
      <c r="A51" s="1"/>
      <c r="B51" s="1"/>
      <c r="C51" s="1"/>
      <c r="E51" s="1"/>
      <c r="F51" s="1"/>
    </row>
    <row r="52" spans="1:6" ht="12.75">
      <c r="A52" s="2" t="s">
        <v>181</v>
      </c>
      <c r="B52" s="1"/>
      <c r="C52" s="1"/>
      <c r="E52" s="1"/>
      <c r="F52" s="1"/>
    </row>
    <row r="53" spans="1:6" ht="12.75">
      <c r="A53" s="2" t="s">
        <v>182</v>
      </c>
      <c r="B53" s="1"/>
      <c r="C53" s="1"/>
      <c r="E53" s="1"/>
      <c r="F53" s="1"/>
    </row>
    <row r="54" spans="1:6" ht="13.5" thickBot="1">
      <c r="A54" s="1" t="s">
        <v>166</v>
      </c>
      <c r="B54" s="47">
        <f>+Notes!G286</f>
        <v>-2.2089714053394767</v>
      </c>
      <c r="C54" s="75" t="s">
        <v>142</v>
      </c>
      <c r="E54" s="47">
        <f>+Notes!H286</f>
        <v>-2.056772337298154</v>
      </c>
      <c r="F54" s="47">
        <f>+Notes!I286</f>
        <v>1.0997946355040813</v>
      </c>
    </row>
    <row r="55" spans="1:6" ht="12.75">
      <c r="A55" s="1"/>
      <c r="B55" s="1"/>
      <c r="C55" s="1"/>
      <c r="E55" s="1"/>
      <c r="F55" s="1"/>
    </row>
    <row r="56" spans="1:6" ht="13.5" thickBot="1">
      <c r="A56" s="1" t="s">
        <v>141</v>
      </c>
      <c r="B56" s="46" t="s">
        <v>142</v>
      </c>
      <c r="C56" s="46" t="s">
        <v>142</v>
      </c>
      <c r="E56" s="46" t="s">
        <v>142</v>
      </c>
      <c r="F56" s="46" t="s">
        <v>142</v>
      </c>
    </row>
    <row r="57" spans="1:6" ht="12.75">
      <c r="A57" s="1"/>
      <c r="B57" s="1"/>
      <c r="C57" s="1"/>
      <c r="E57" s="1"/>
      <c r="F57" s="1"/>
    </row>
    <row r="58" spans="1:6" ht="12.75">
      <c r="A58" s="1" t="s">
        <v>7</v>
      </c>
      <c r="B58" s="1"/>
      <c r="C58" s="1"/>
      <c r="E58" s="1"/>
      <c r="F58" s="1"/>
    </row>
    <row r="59" spans="1:4" ht="12.75">
      <c r="A59" s="1" t="s">
        <v>305</v>
      </c>
      <c r="B59" s="1"/>
      <c r="C59" s="1"/>
      <c r="D59" s="1"/>
    </row>
    <row r="60" spans="1:4" ht="12.75">
      <c r="A60" s="1" t="s">
        <v>306</v>
      </c>
      <c r="B60" s="1"/>
      <c r="C60" s="1"/>
      <c r="D60" s="1"/>
    </row>
    <row r="61" spans="1:4" ht="12.75">
      <c r="A61" s="1" t="s">
        <v>307</v>
      </c>
      <c r="B61" s="7"/>
      <c r="C61" s="1"/>
      <c r="D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PageLayoutView="0" workbookViewId="0" topLeftCell="A1">
      <selection activeCell="F46" sqref="F46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</cols>
  <sheetData>
    <row r="1" spans="1:9" ht="12.75">
      <c r="A1" s="2" t="s">
        <v>13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184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285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3" t="s">
        <v>324</v>
      </c>
      <c r="G5" s="1"/>
      <c r="H5" s="3" t="s">
        <v>321</v>
      </c>
      <c r="I5" s="1"/>
    </row>
    <row r="6" spans="6:8" ht="12.75">
      <c r="F6" s="16" t="s">
        <v>8</v>
      </c>
      <c r="G6" s="3"/>
      <c r="H6" s="16" t="s">
        <v>322</v>
      </c>
    </row>
    <row r="7" spans="6:8" ht="12.75">
      <c r="F7" s="16" t="s">
        <v>10</v>
      </c>
      <c r="G7" s="3"/>
      <c r="H7" s="16" t="s">
        <v>323</v>
      </c>
    </row>
    <row r="8" spans="6:8" ht="12.75">
      <c r="F8" s="78" t="s">
        <v>282</v>
      </c>
      <c r="G8" s="48"/>
      <c r="H8" s="78" t="s">
        <v>304</v>
      </c>
    </row>
    <row r="9" spans="6:8" ht="12.75">
      <c r="F9" s="3" t="s">
        <v>12</v>
      </c>
      <c r="G9" s="3"/>
      <c r="H9" s="3" t="s">
        <v>12</v>
      </c>
    </row>
    <row r="10" spans="1:8" ht="12.75">
      <c r="A10" s="1"/>
      <c r="B10" s="1"/>
      <c r="C10" s="1"/>
      <c r="D10" s="1"/>
      <c r="E10" s="1"/>
      <c r="F10" s="3"/>
      <c r="G10" s="3"/>
      <c r="H10" s="3"/>
    </row>
    <row r="11" spans="1:8" ht="12.75">
      <c r="A11" s="2" t="s">
        <v>111</v>
      </c>
      <c r="B11" s="1"/>
      <c r="C11" s="1"/>
      <c r="D11" s="1"/>
      <c r="E11" s="1"/>
      <c r="F11" s="31"/>
      <c r="G11" s="3"/>
      <c r="H11" s="31"/>
    </row>
    <row r="12" spans="1:8" ht="12.75">
      <c r="A12" s="2" t="s">
        <v>118</v>
      </c>
      <c r="B12" s="1"/>
      <c r="C12" s="1"/>
      <c r="D12" s="1"/>
      <c r="E12" s="1"/>
      <c r="F12" s="38"/>
      <c r="G12" s="3"/>
      <c r="H12" s="38"/>
    </row>
    <row r="13" spans="1:8" ht="12.75">
      <c r="A13" s="1" t="s">
        <v>26</v>
      </c>
      <c r="B13" s="1"/>
      <c r="C13" s="1"/>
      <c r="D13" s="1"/>
      <c r="E13" s="1"/>
      <c r="F13" s="5">
        <v>20623</v>
      </c>
      <c r="G13" s="7"/>
      <c r="H13" s="5">
        <v>12118</v>
      </c>
    </row>
    <row r="14" spans="1:8" ht="12.75">
      <c r="A14" s="1" t="s">
        <v>27</v>
      </c>
      <c r="B14" s="1"/>
      <c r="C14" s="1"/>
      <c r="D14" s="1"/>
      <c r="E14" s="1"/>
      <c r="F14" s="5">
        <v>3911</v>
      </c>
      <c r="G14" s="7"/>
      <c r="H14" s="5">
        <v>4406</v>
      </c>
    </row>
    <row r="15" spans="1:8" ht="12.75">
      <c r="A15" s="1" t="s">
        <v>28</v>
      </c>
      <c r="B15" s="1"/>
      <c r="C15" s="1"/>
      <c r="D15" s="1"/>
      <c r="E15" s="1"/>
      <c r="F15" s="5">
        <v>0</v>
      </c>
      <c r="G15" s="7"/>
      <c r="H15" s="5">
        <v>1684</v>
      </c>
    </row>
    <row r="16" spans="1:8" ht="12.75">
      <c r="A16" s="1" t="s">
        <v>100</v>
      </c>
      <c r="B16" s="1"/>
      <c r="C16" s="1"/>
      <c r="D16" s="1"/>
      <c r="E16" s="1"/>
      <c r="F16" s="5">
        <v>127</v>
      </c>
      <c r="G16" s="7"/>
      <c r="H16" s="5">
        <v>216</v>
      </c>
    </row>
    <row r="17" spans="1:8" ht="12.75">
      <c r="A17" s="1" t="s">
        <v>29</v>
      </c>
      <c r="B17" s="1"/>
      <c r="C17" s="1"/>
      <c r="D17" s="1"/>
      <c r="E17" s="1"/>
      <c r="F17" s="5">
        <v>552</v>
      </c>
      <c r="G17" s="7"/>
      <c r="H17" s="5">
        <v>552</v>
      </c>
    </row>
    <row r="18" spans="1:8" ht="12.75">
      <c r="A18" s="1" t="s">
        <v>30</v>
      </c>
      <c r="B18" s="1"/>
      <c r="C18" s="1"/>
      <c r="D18" s="1"/>
      <c r="E18" s="1"/>
      <c r="F18" s="6">
        <v>26796</v>
      </c>
      <c r="G18" s="10"/>
      <c r="H18" s="6">
        <v>28766</v>
      </c>
    </row>
    <row r="19" spans="1:8" ht="12.75">
      <c r="A19" s="1"/>
      <c r="B19" s="1"/>
      <c r="C19" s="1"/>
      <c r="D19" s="1"/>
      <c r="E19" s="1"/>
      <c r="F19" s="13">
        <f>SUM(F13:F18)</f>
        <v>52009</v>
      </c>
      <c r="G19" s="10"/>
      <c r="H19" s="13">
        <f>SUM(H13:H18)</f>
        <v>47742</v>
      </c>
    </row>
    <row r="20" spans="1:8" ht="12.75">
      <c r="A20" s="1"/>
      <c r="B20" s="1"/>
      <c r="C20" s="1"/>
      <c r="D20" s="1"/>
      <c r="E20" s="1"/>
      <c r="F20" s="7"/>
      <c r="G20" s="10"/>
      <c r="H20" s="7"/>
    </row>
    <row r="21" spans="1:8" ht="12.75">
      <c r="A21" s="2" t="s">
        <v>117</v>
      </c>
      <c r="B21" s="1"/>
      <c r="C21" s="1"/>
      <c r="D21" s="1"/>
      <c r="E21" s="1"/>
      <c r="F21" s="7"/>
      <c r="G21" s="10"/>
      <c r="H21" s="7"/>
    </row>
    <row r="22" spans="1:8" ht="12.75">
      <c r="A22" s="1" t="s">
        <v>20</v>
      </c>
      <c r="D22" s="1"/>
      <c r="E22" s="1"/>
      <c r="F22" s="12">
        <v>16251</v>
      </c>
      <c r="G22" s="10"/>
      <c r="H22" s="12">
        <v>16764</v>
      </c>
    </row>
    <row r="23" spans="1:8" ht="12.75">
      <c r="A23" s="1" t="s">
        <v>16</v>
      </c>
      <c r="B23" s="1"/>
      <c r="D23" s="1"/>
      <c r="E23" s="1"/>
      <c r="F23" s="5">
        <v>12396</v>
      </c>
      <c r="G23" s="10"/>
      <c r="H23" s="5">
        <v>17261</v>
      </c>
    </row>
    <row r="24" spans="1:8" ht="12.75">
      <c r="A24" s="1" t="s">
        <v>204</v>
      </c>
      <c r="B24" s="1"/>
      <c r="D24" s="1"/>
      <c r="E24" s="1"/>
      <c r="F24" s="5">
        <v>13710</v>
      </c>
      <c r="G24" s="10" t="s">
        <v>7</v>
      </c>
      <c r="H24" s="5">
        <v>12965</v>
      </c>
    </row>
    <row r="25" spans="1:8" ht="12.75">
      <c r="A25" s="1" t="s">
        <v>162</v>
      </c>
      <c r="B25" s="1"/>
      <c r="D25" s="1"/>
      <c r="E25" s="1"/>
      <c r="F25" s="5">
        <v>11</v>
      </c>
      <c r="G25" s="10"/>
      <c r="H25" s="5">
        <v>56</v>
      </c>
    </row>
    <row r="26" spans="1:8" ht="12.75">
      <c r="A26" s="1" t="s">
        <v>103</v>
      </c>
      <c r="B26" s="1"/>
      <c r="D26" s="1"/>
      <c r="E26" s="1"/>
      <c r="F26" s="5">
        <v>1470</v>
      </c>
      <c r="G26" s="10"/>
      <c r="H26" s="5">
        <v>821</v>
      </c>
    </row>
    <row r="27" spans="1:8" ht="12.75">
      <c r="A27" s="1" t="s">
        <v>17</v>
      </c>
      <c r="B27" s="1"/>
      <c r="D27" s="1"/>
      <c r="E27" s="1"/>
      <c r="F27" s="6">
        <v>3106</v>
      </c>
      <c r="G27" s="10"/>
      <c r="H27" s="6">
        <v>4918</v>
      </c>
    </row>
    <row r="28" spans="2:8" ht="12.75">
      <c r="B28" s="1"/>
      <c r="C28" s="1"/>
      <c r="D28" s="1"/>
      <c r="E28" s="1"/>
      <c r="F28" s="13">
        <f>SUM(F22:F27)</f>
        <v>46944</v>
      </c>
      <c r="G28" s="10"/>
      <c r="H28" s="13">
        <f>SUM(H22:H27)</f>
        <v>52785</v>
      </c>
    </row>
    <row r="29" spans="1:8" ht="12.75">
      <c r="A29" s="1"/>
      <c r="B29" s="1"/>
      <c r="C29" s="1"/>
      <c r="D29" s="1"/>
      <c r="E29" s="1"/>
      <c r="F29" s="7"/>
      <c r="G29" s="10"/>
      <c r="H29" s="7"/>
    </row>
    <row r="30" spans="1:8" ht="12.75">
      <c r="A30" s="1"/>
      <c r="B30" s="1"/>
      <c r="C30" s="1"/>
      <c r="D30" s="1"/>
      <c r="E30" s="1"/>
      <c r="F30" s="15"/>
      <c r="G30" s="10"/>
      <c r="H30" s="15"/>
    </row>
    <row r="31" spans="1:8" ht="13.5" thickBot="1">
      <c r="A31" s="2" t="s">
        <v>126</v>
      </c>
      <c r="B31" s="1"/>
      <c r="C31" s="1"/>
      <c r="D31" s="1"/>
      <c r="E31" s="1"/>
      <c r="F31" s="39">
        <f>+F28+F19</f>
        <v>98953</v>
      </c>
      <c r="G31" s="10"/>
      <c r="H31" s="39">
        <f>+H28+H19</f>
        <v>100527</v>
      </c>
    </row>
    <row r="32" spans="1:8" ht="12.75">
      <c r="A32" s="1"/>
      <c r="B32" s="1"/>
      <c r="C32" s="1"/>
      <c r="D32" s="1"/>
      <c r="E32" s="1"/>
      <c r="F32" s="7"/>
      <c r="G32" s="10"/>
      <c r="H32" s="7"/>
    </row>
    <row r="33" spans="1:8" ht="12.75">
      <c r="A33" s="1"/>
      <c r="B33" s="1"/>
      <c r="C33" s="1"/>
      <c r="D33" s="1"/>
      <c r="E33" s="1"/>
      <c r="F33" s="7"/>
      <c r="G33" s="10"/>
      <c r="H33" s="7"/>
    </row>
    <row r="34" spans="1:8" ht="12.75">
      <c r="A34" s="2" t="s">
        <v>112</v>
      </c>
      <c r="B34" s="1"/>
      <c r="C34" s="1"/>
      <c r="D34" s="1"/>
      <c r="E34" s="1"/>
      <c r="F34" s="7"/>
      <c r="G34" s="10"/>
      <c r="H34" s="7"/>
    </row>
    <row r="35" spans="1:8" ht="12.75">
      <c r="A35" s="2" t="s">
        <v>113</v>
      </c>
      <c r="B35" s="1"/>
      <c r="C35" s="1"/>
      <c r="D35" s="1"/>
      <c r="E35" s="1"/>
      <c r="F35" s="7"/>
      <c r="G35" s="10"/>
      <c r="H35" s="7"/>
    </row>
    <row r="36" spans="1:8" ht="12.75">
      <c r="A36" s="1" t="s">
        <v>114</v>
      </c>
      <c r="B36" s="1"/>
      <c r="C36" s="1"/>
      <c r="D36" s="1"/>
      <c r="E36" s="1"/>
      <c r="F36" s="12">
        <v>95927</v>
      </c>
      <c r="G36" s="10"/>
      <c r="H36" s="12">
        <v>95927</v>
      </c>
    </row>
    <row r="37" spans="1:8" ht="12.75">
      <c r="A37" s="1" t="s">
        <v>163</v>
      </c>
      <c r="B37" s="1"/>
      <c r="C37" s="1"/>
      <c r="D37" s="1"/>
      <c r="E37" s="1"/>
      <c r="F37" s="5">
        <v>16011</v>
      </c>
      <c r="G37" s="10"/>
      <c r="H37" s="5">
        <v>6561</v>
      </c>
    </row>
    <row r="38" spans="1:8" ht="12.75">
      <c r="A38" s="1" t="s">
        <v>19</v>
      </c>
      <c r="C38" s="1"/>
      <c r="D38" s="1"/>
      <c r="E38" s="1"/>
      <c r="F38" s="5">
        <v>-77640</v>
      </c>
      <c r="G38" s="10"/>
      <c r="H38" s="5">
        <v>-75667</v>
      </c>
    </row>
    <row r="39" spans="1:8" ht="12.75">
      <c r="A39" s="1"/>
      <c r="C39" s="1"/>
      <c r="D39" s="1"/>
      <c r="E39" s="1"/>
      <c r="F39" s="12">
        <f>SUM(F36:F38)</f>
        <v>34298</v>
      </c>
      <c r="G39" s="10"/>
      <c r="H39" s="12">
        <f>SUM(H36:H38)</f>
        <v>26821</v>
      </c>
    </row>
    <row r="40" spans="1:8" ht="12.75">
      <c r="A40" s="1" t="s">
        <v>124</v>
      </c>
      <c r="B40" s="1"/>
      <c r="C40" s="1"/>
      <c r="D40" s="1"/>
      <c r="E40" s="1"/>
      <c r="F40" s="6">
        <v>8524</v>
      </c>
      <c r="G40" s="10"/>
      <c r="H40" s="6">
        <v>8306</v>
      </c>
    </row>
    <row r="41" spans="1:8" ht="12.75">
      <c r="A41" s="1" t="s">
        <v>123</v>
      </c>
      <c r="B41" s="1"/>
      <c r="C41" s="1"/>
      <c r="D41" s="1"/>
      <c r="E41" s="1"/>
      <c r="F41" s="13">
        <f>+F39+F40</f>
        <v>42822</v>
      </c>
      <c r="G41" s="10"/>
      <c r="H41" s="13">
        <f>+H39+H40</f>
        <v>35127</v>
      </c>
    </row>
    <row r="42" spans="1:8" ht="12.75">
      <c r="A42" s="1"/>
      <c r="B42" s="1"/>
      <c r="C42" s="1"/>
      <c r="D42" s="1"/>
      <c r="E42" s="1"/>
      <c r="F42" s="7"/>
      <c r="G42" s="10"/>
      <c r="H42" s="7"/>
    </row>
    <row r="43" spans="1:8" ht="12.75">
      <c r="A43" s="2" t="s">
        <v>116</v>
      </c>
      <c r="B43" s="1"/>
      <c r="C43" s="1"/>
      <c r="D43" s="1"/>
      <c r="E43" s="1"/>
      <c r="F43" s="7"/>
      <c r="G43" s="10"/>
      <c r="H43" s="7"/>
    </row>
    <row r="44" spans="1:8" ht="12.75">
      <c r="A44" s="1" t="s">
        <v>119</v>
      </c>
      <c r="B44" s="1"/>
      <c r="C44" s="1"/>
      <c r="D44" s="1"/>
      <c r="E44" s="1"/>
      <c r="F44" s="12">
        <v>272</v>
      </c>
      <c r="G44" s="10"/>
      <c r="H44" s="12">
        <v>177</v>
      </c>
    </row>
    <row r="45" spans="1:8" ht="12.75">
      <c r="A45" s="1" t="s">
        <v>120</v>
      </c>
      <c r="B45" s="1"/>
      <c r="C45" s="1"/>
      <c r="D45" s="1"/>
      <c r="E45" s="1"/>
      <c r="F45" s="6">
        <v>3207</v>
      </c>
      <c r="G45" s="10"/>
      <c r="H45" s="6">
        <v>456</v>
      </c>
    </row>
    <row r="46" spans="1:8" ht="12.75">
      <c r="A46" s="1"/>
      <c r="B46" s="1"/>
      <c r="C46" s="1"/>
      <c r="D46" s="1"/>
      <c r="E46" s="1"/>
      <c r="F46" s="13">
        <f>SUM(F44:F45)</f>
        <v>3479</v>
      </c>
      <c r="G46" s="10"/>
      <c r="H46" s="13">
        <f>SUM(H44:H45)</f>
        <v>633</v>
      </c>
    </row>
    <row r="47" spans="1:8" ht="12.75">
      <c r="A47" s="1"/>
      <c r="B47" s="1"/>
      <c r="C47" s="1"/>
      <c r="D47" s="1"/>
      <c r="E47" s="1"/>
      <c r="F47" s="7"/>
      <c r="G47" s="10"/>
      <c r="H47" s="7"/>
    </row>
    <row r="48" spans="1:8" ht="12.75">
      <c r="A48" s="2" t="s">
        <v>115</v>
      </c>
      <c r="B48" s="1"/>
      <c r="C48" s="1"/>
      <c r="D48" s="1"/>
      <c r="E48" s="1"/>
      <c r="F48" s="7"/>
      <c r="G48" s="10"/>
      <c r="H48" s="7"/>
    </row>
    <row r="49" spans="1:8" ht="12.75">
      <c r="A49" s="1" t="s">
        <v>164</v>
      </c>
      <c r="C49" s="1"/>
      <c r="D49" s="1"/>
      <c r="E49" s="1"/>
      <c r="F49" s="12">
        <v>17504</v>
      </c>
      <c r="G49" s="10"/>
      <c r="H49" s="12">
        <v>28498</v>
      </c>
    </row>
    <row r="50" spans="1:8" ht="12.75">
      <c r="A50" s="1" t="s">
        <v>161</v>
      </c>
      <c r="C50" s="1"/>
      <c r="D50" s="1"/>
      <c r="E50" s="1"/>
      <c r="F50" s="5">
        <v>33147</v>
      </c>
      <c r="G50" s="10"/>
      <c r="H50" s="5">
        <v>33147</v>
      </c>
    </row>
    <row r="51" spans="1:8" ht="12.75">
      <c r="A51" s="1" t="s">
        <v>121</v>
      </c>
      <c r="C51" s="1"/>
      <c r="D51" s="1"/>
      <c r="E51" s="1"/>
      <c r="F51" s="5">
        <v>1113</v>
      </c>
      <c r="G51" s="10"/>
      <c r="H51" s="5">
        <v>2007</v>
      </c>
    </row>
    <row r="52" spans="1:8" ht="12.75">
      <c r="A52" s="1" t="s">
        <v>38</v>
      </c>
      <c r="C52" s="1"/>
      <c r="D52" s="1"/>
      <c r="E52" s="1"/>
      <c r="F52" s="5">
        <v>888</v>
      </c>
      <c r="G52" s="10"/>
      <c r="H52" s="5">
        <v>1115</v>
      </c>
    </row>
    <row r="53" spans="1:8" ht="12.75">
      <c r="A53" s="1"/>
      <c r="B53" s="1"/>
      <c r="C53" s="1"/>
      <c r="D53" s="1"/>
      <c r="E53" s="1"/>
      <c r="F53" s="13">
        <f>SUM(F49:F52)</f>
        <v>52652</v>
      </c>
      <c r="G53" s="10"/>
      <c r="H53" s="13">
        <f>SUM(H49:H52)</f>
        <v>64767</v>
      </c>
    </row>
    <row r="54" spans="1:8" ht="12.75">
      <c r="A54" s="1"/>
      <c r="B54" s="1"/>
      <c r="C54" s="1"/>
      <c r="D54" s="1"/>
      <c r="E54" s="1"/>
      <c r="F54" s="7"/>
      <c r="G54" s="10"/>
      <c r="H54" s="7"/>
    </row>
    <row r="55" spans="1:8" ht="12.75">
      <c r="A55" s="1"/>
      <c r="B55" s="1"/>
      <c r="C55" s="1"/>
      <c r="D55" s="1"/>
      <c r="E55" s="1"/>
      <c r="F55" s="15"/>
      <c r="G55" s="10"/>
      <c r="H55" s="15"/>
    </row>
    <row r="56" spans="1:8" ht="13.5" thickBot="1">
      <c r="A56" s="2" t="s">
        <v>122</v>
      </c>
      <c r="B56" s="1"/>
      <c r="C56" s="1"/>
      <c r="D56" s="1"/>
      <c r="E56" s="1"/>
      <c r="F56" s="39">
        <f>+F41+F46+F53</f>
        <v>98953</v>
      </c>
      <c r="G56" s="41"/>
      <c r="H56" s="39">
        <f>+H41+H46+H53</f>
        <v>100527</v>
      </c>
    </row>
    <row r="57" spans="1:8" ht="12.75">
      <c r="A57" s="1"/>
      <c r="B57" s="1"/>
      <c r="C57" s="1"/>
      <c r="D57" s="1"/>
      <c r="E57" s="1"/>
      <c r="F57" s="7"/>
      <c r="G57" s="10"/>
      <c r="H57" s="7"/>
    </row>
    <row r="58" spans="1:8" ht="13.5" thickBot="1">
      <c r="A58" s="1" t="s">
        <v>139</v>
      </c>
      <c r="B58" s="1"/>
      <c r="C58" s="1"/>
      <c r="D58" s="1"/>
      <c r="E58" s="1"/>
      <c r="F58" s="40">
        <f>+F39/F36</f>
        <v>0.3575427147726917</v>
      </c>
      <c r="G58" s="14"/>
      <c r="H58" s="40">
        <f>+H39/H36</f>
        <v>0.2795980276668717</v>
      </c>
    </row>
    <row r="59" spans="1:8" ht="12.75">
      <c r="A59" s="1"/>
      <c r="B59" s="1"/>
      <c r="C59" s="1"/>
      <c r="D59" s="1"/>
      <c r="E59" s="1"/>
      <c r="F59" s="1"/>
      <c r="G59" s="1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1"/>
      <c r="H62" s="7"/>
    </row>
    <row r="63" spans="1:8" ht="12.75">
      <c r="A63" s="1"/>
      <c r="B63" s="1"/>
      <c r="C63" s="1"/>
      <c r="D63" s="1"/>
      <c r="E63" s="1"/>
      <c r="F63" s="1"/>
      <c r="G63" s="11"/>
      <c r="H63" s="7"/>
    </row>
    <row r="64" spans="1:10" ht="12.75">
      <c r="A64" s="1"/>
      <c r="B64" s="1"/>
      <c r="C64" s="1"/>
      <c r="D64" s="1"/>
      <c r="E64" s="1"/>
      <c r="F64" s="1"/>
      <c r="G64" s="11"/>
      <c r="H64" s="7"/>
      <c r="I64" s="1"/>
      <c r="J64" s="1"/>
    </row>
    <row r="65" spans="1:10" ht="12.75">
      <c r="A65" s="1"/>
      <c r="B65" s="1"/>
      <c r="C65" s="1"/>
      <c r="D65" s="1"/>
      <c r="E65" s="1"/>
      <c r="F65" s="1"/>
      <c r="G65" s="11"/>
      <c r="H65" s="7"/>
      <c r="I65" s="1"/>
      <c r="J65" s="1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1:8" ht="12.75">
      <c r="A88" s="1"/>
      <c r="B88" s="1"/>
      <c r="C88" s="1"/>
      <c r="D88" s="1"/>
      <c r="E88" s="1"/>
      <c r="F88" s="1"/>
      <c r="G88" s="11"/>
      <c r="H88" s="7"/>
    </row>
    <row r="89" spans="6:8" ht="12.75"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spans="6:8" ht="12.75">
      <c r="F159" s="1"/>
      <c r="G159" s="1"/>
      <c r="H159" s="7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</sheetData>
  <sheetProtection/>
  <printOptions/>
  <pageMargins left="0.43" right="0.48" top="0.34" bottom="0.21" header="0.32" footer="0.21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5"/>
  <sheetViews>
    <sheetView zoomScalePageLayoutView="0" workbookViewId="0" topLeftCell="B1">
      <selection activeCell="J27" sqref="J27"/>
    </sheetView>
  </sheetViews>
  <sheetFormatPr defaultColWidth="9.140625" defaultRowHeight="12.75"/>
  <cols>
    <col min="3" max="3" width="10.7109375" style="0" customWidth="1"/>
    <col min="4" max="4" width="11.421875" style="0" customWidth="1"/>
    <col min="6" max="6" width="7.8515625" style="0" customWidth="1"/>
    <col min="8" max="8" width="10.140625" style="0" customWidth="1"/>
    <col min="9" max="9" width="11.57421875" style="0" customWidth="1"/>
    <col min="10" max="10" width="9.57421875" style="0" customWidth="1"/>
  </cols>
  <sheetData>
    <row r="1" ht="12.75">
      <c r="A1" s="2" t="s">
        <v>13</v>
      </c>
    </row>
    <row r="2" ht="12.75">
      <c r="A2" s="2" t="s">
        <v>21</v>
      </c>
    </row>
    <row r="3" ht="12.75">
      <c r="A3" s="2" t="s">
        <v>286</v>
      </c>
    </row>
    <row r="4" spans="1:8" ht="12.75">
      <c r="A4" s="2" t="s">
        <v>12</v>
      </c>
      <c r="B4" s="1"/>
      <c r="C4" s="1"/>
      <c r="D4" s="1"/>
      <c r="E4" s="1"/>
      <c r="F4" s="1"/>
      <c r="G4" s="1"/>
      <c r="H4" s="1"/>
    </row>
    <row r="5" spans="1:8" ht="12.75">
      <c r="A5" s="2"/>
      <c r="B5" s="1"/>
      <c r="C5" s="1"/>
      <c r="D5" s="1"/>
      <c r="E5" s="1" t="s">
        <v>345</v>
      </c>
      <c r="F5" s="1"/>
      <c r="G5" s="1"/>
      <c r="H5" s="1"/>
    </row>
    <row r="6" spans="1:13" ht="12.75">
      <c r="A6" s="1"/>
      <c r="B6" s="1"/>
      <c r="C6" s="1"/>
      <c r="D6" s="1"/>
      <c r="E6" s="17" t="s">
        <v>22</v>
      </c>
      <c r="F6" s="17" t="s">
        <v>22</v>
      </c>
      <c r="G6" s="17" t="s">
        <v>341</v>
      </c>
      <c r="H6" s="17" t="s">
        <v>344</v>
      </c>
      <c r="I6" s="17" t="s">
        <v>23</v>
      </c>
      <c r="J6" s="17" t="s">
        <v>127</v>
      </c>
      <c r="K6" s="17" t="s">
        <v>129</v>
      </c>
      <c r="L6" s="1"/>
      <c r="M6" s="1"/>
    </row>
    <row r="7" spans="1:13" ht="12.75">
      <c r="A7" s="1"/>
      <c r="B7" s="1"/>
      <c r="C7" s="1"/>
      <c r="D7" s="1"/>
      <c r="E7" s="18" t="s">
        <v>24</v>
      </c>
      <c r="F7" s="18" t="s">
        <v>343</v>
      </c>
      <c r="G7" s="18" t="s">
        <v>342</v>
      </c>
      <c r="H7" s="18" t="s">
        <v>342</v>
      </c>
      <c r="I7" s="18" t="s">
        <v>25</v>
      </c>
      <c r="J7" s="18" t="s">
        <v>128</v>
      </c>
      <c r="K7" s="18" t="s">
        <v>130</v>
      </c>
      <c r="L7" s="1"/>
      <c r="M7" s="1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206</v>
      </c>
      <c r="B10" s="1"/>
      <c r="C10" s="1"/>
      <c r="D10" s="1"/>
      <c r="E10" s="7">
        <v>95927</v>
      </c>
      <c r="F10" s="7">
        <v>7737</v>
      </c>
      <c r="G10" s="7">
        <v>-1176</v>
      </c>
      <c r="H10" s="7">
        <v>0</v>
      </c>
      <c r="I10" s="7">
        <v>-75667</v>
      </c>
      <c r="J10" s="7">
        <v>8306</v>
      </c>
      <c r="K10" s="7">
        <f>SUM(E10:J10)</f>
        <v>35127</v>
      </c>
      <c r="L10" s="1"/>
      <c r="M10" s="1"/>
    </row>
    <row r="11" spans="1:13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1"/>
      <c r="M11" s="1"/>
    </row>
    <row r="12" spans="1:13" ht="12.75">
      <c r="A12" s="1" t="s">
        <v>316</v>
      </c>
      <c r="B12" s="1"/>
      <c r="C12" s="1"/>
      <c r="D12" s="1"/>
      <c r="L12" s="1"/>
      <c r="M12" s="1"/>
    </row>
    <row r="13" spans="1:13" ht="12.75">
      <c r="A13" s="1" t="s">
        <v>317</v>
      </c>
      <c r="B13" s="1"/>
      <c r="C13" s="1"/>
      <c r="D13" s="1"/>
      <c r="E13" s="7">
        <v>0</v>
      </c>
      <c r="F13" s="7">
        <v>0</v>
      </c>
      <c r="G13" s="7">
        <v>1176</v>
      </c>
      <c r="H13" s="7">
        <v>0</v>
      </c>
      <c r="I13" s="7">
        <v>0</v>
      </c>
      <c r="J13" s="7">
        <v>0</v>
      </c>
      <c r="K13" s="7">
        <f>SUM(E13:J13)</f>
        <v>1176</v>
      </c>
      <c r="L13" s="1"/>
      <c r="M13" s="1"/>
    </row>
    <row r="14" spans="1:13" ht="12.75">
      <c r="A14" s="1"/>
      <c r="B14" s="1"/>
      <c r="C14" s="1"/>
      <c r="D14" s="1"/>
      <c r="E14" s="7"/>
      <c r="F14" s="7"/>
      <c r="G14" s="7"/>
      <c r="H14" s="7"/>
      <c r="I14" s="7"/>
      <c r="J14" s="7"/>
      <c r="K14" s="7"/>
      <c r="L14" s="1"/>
      <c r="M14" s="1"/>
    </row>
    <row r="15" spans="1:13" ht="12.75">
      <c r="A15" s="1" t="s">
        <v>346</v>
      </c>
      <c r="B15" s="1"/>
      <c r="C15" s="1"/>
      <c r="D15" s="1"/>
      <c r="E15" s="7">
        <v>0</v>
      </c>
      <c r="F15" s="7">
        <v>0</v>
      </c>
      <c r="G15" s="7">
        <v>0</v>
      </c>
      <c r="H15" s="7">
        <v>8274</v>
      </c>
      <c r="I15" s="7">
        <v>0</v>
      </c>
      <c r="J15" s="7">
        <v>0</v>
      </c>
      <c r="K15" s="7">
        <f>SUM(E15:J15)</f>
        <v>8274</v>
      </c>
      <c r="L15" s="1"/>
      <c r="M15" s="1"/>
    </row>
    <row r="16" spans="1:13" ht="12.75">
      <c r="A16" s="1"/>
      <c r="B16" s="1"/>
      <c r="C16" s="1"/>
      <c r="D16" s="1"/>
      <c r="E16" s="7"/>
      <c r="F16" s="7"/>
      <c r="G16" s="7"/>
      <c r="H16" s="7"/>
      <c r="I16" s="7"/>
      <c r="J16" s="7"/>
      <c r="K16" s="7"/>
      <c r="L16" s="1"/>
      <c r="M16" s="1"/>
    </row>
    <row r="17" spans="1:13" ht="12.75">
      <c r="A17" s="1" t="s">
        <v>159</v>
      </c>
      <c r="B17" s="1"/>
      <c r="C17" s="1"/>
      <c r="D17" s="1"/>
      <c r="E17" s="8">
        <v>0</v>
      </c>
      <c r="F17" s="8">
        <v>0</v>
      </c>
      <c r="G17" s="8">
        <v>0</v>
      </c>
      <c r="H17" s="8">
        <v>0</v>
      </c>
      <c r="I17" s="8">
        <v>-1973</v>
      </c>
      <c r="J17" s="8">
        <v>218</v>
      </c>
      <c r="K17" s="8">
        <f>+I17+J17</f>
        <v>-1755</v>
      </c>
      <c r="L17" s="1"/>
      <c r="M17" s="1"/>
    </row>
    <row r="18" spans="1:13" ht="12.75">
      <c r="A18" s="1"/>
      <c r="B18" s="1"/>
      <c r="C18" s="1"/>
      <c r="D18" s="1"/>
      <c r="E18" s="7"/>
      <c r="F18" s="7"/>
      <c r="G18" s="7"/>
      <c r="H18" s="7"/>
      <c r="I18" s="7"/>
      <c r="J18" s="7"/>
      <c r="K18" s="7"/>
      <c r="L18" s="1"/>
      <c r="M18" s="1"/>
    </row>
    <row r="19" spans="1:13" ht="13.5" thickBot="1">
      <c r="A19" s="1" t="s">
        <v>287</v>
      </c>
      <c r="B19" s="1"/>
      <c r="C19" s="1"/>
      <c r="D19" s="1"/>
      <c r="E19" s="9">
        <f aca="true" t="shared" si="0" ref="E19:K19">SUM(E10:E17)</f>
        <v>95927</v>
      </c>
      <c r="F19" s="9">
        <f t="shared" si="0"/>
        <v>7737</v>
      </c>
      <c r="G19" s="9">
        <f t="shared" si="0"/>
        <v>0</v>
      </c>
      <c r="H19" s="9">
        <f t="shared" si="0"/>
        <v>8274</v>
      </c>
      <c r="I19" s="9">
        <f t="shared" si="0"/>
        <v>-77640</v>
      </c>
      <c r="J19" s="9">
        <f t="shared" si="0"/>
        <v>8524</v>
      </c>
      <c r="K19" s="9">
        <f t="shared" si="0"/>
        <v>42822</v>
      </c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 t="s">
        <v>310</v>
      </c>
      <c r="B22" s="1"/>
      <c r="C22" s="1"/>
      <c r="D22" s="1"/>
      <c r="E22" s="7">
        <v>95927</v>
      </c>
      <c r="F22" s="7">
        <v>7737</v>
      </c>
      <c r="G22" s="7">
        <v>-734</v>
      </c>
      <c r="H22" s="7">
        <v>0</v>
      </c>
      <c r="I22" s="7">
        <v>-76722</v>
      </c>
      <c r="J22" s="7">
        <v>8156</v>
      </c>
      <c r="K22" s="7">
        <f>SUM(E22:J22)</f>
        <v>34364</v>
      </c>
      <c r="L22" s="1"/>
      <c r="M22" s="1"/>
    </row>
    <row r="23" spans="1:13" ht="12.75">
      <c r="A23" s="1"/>
      <c r="B23" s="1"/>
      <c r="C23" s="1"/>
      <c r="D23" s="1"/>
      <c r="E23" s="7"/>
      <c r="F23" s="7"/>
      <c r="G23" s="7"/>
      <c r="H23" s="7"/>
      <c r="I23" s="7"/>
      <c r="J23" s="7"/>
      <c r="K23" s="7"/>
      <c r="L23" s="1"/>
      <c r="M23" s="1"/>
    </row>
    <row r="24" spans="1:13" ht="12.75">
      <c r="A24" s="1" t="s">
        <v>194</v>
      </c>
      <c r="B24" s="1"/>
      <c r="C24" s="1"/>
      <c r="D24" s="1"/>
      <c r="E24" s="7">
        <v>0</v>
      </c>
      <c r="G24" s="7">
        <v>-442</v>
      </c>
      <c r="H24" s="7">
        <v>0</v>
      </c>
      <c r="I24" s="7">
        <v>0</v>
      </c>
      <c r="J24" s="7">
        <v>0</v>
      </c>
      <c r="K24" s="7">
        <f>SUM(E24:J24)</f>
        <v>-442</v>
      </c>
      <c r="L24" s="1"/>
      <c r="M24" s="1"/>
    </row>
    <row r="25" spans="1:13" ht="12.75">
      <c r="A25" s="1"/>
      <c r="B25" s="1"/>
      <c r="C25" s="1"/>
      <c r="D25" s="1"/>
      <c r="E25" s="7"/>
      <c r="F25" s="7"/>
      <c r="G25" s="7"/>
      <c r="H25" s="7"/>
      <c r="I25" s="7"/>
      <c r="J25" s="7"/>
      <c r="K25" s="7"/>
      <c r="L25" s="1"/>
      <c r="M25" s="1"/>
    </row>
    <row r="26" spans="1:13" ht="12.75">
      <c r="A26" s="1" t="s">
        <v>159</v>
      </c>
      <c r="B26" s="1"/>
      <c r="C26" s="1"/>
      <c r="D26" s="1"/>
      <c r="E26" s="8">
        <v>0</v>
      </c>
      <c r="F26" s="8">
        <v>0</v>
      </c>
      <c r="G26" s="8"/>
      <c r="H26" s="8"/>
      <c r="I26" s="8">
        <v>1055</v>
      </c>
      <c r="J26" s="8">
        <v>150</v>
      </c>
      <c r="K26" s="8">
        <f>SUM(E26:J26)</f>
        <v>1205</v>
      </c>
      <c r="L26" s="1"/>
      <c r="M26" s="1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1"/>
      <c r="M27" s="1"/>
    </row>
    <row r="28" spans="1:13" ht="13.5" thickBot="1">
      <c r="A28" s="1" t="s">
        <v>311</v>
      </c>
      <c r="B28" s="1"/>
      <c r="C28" s="1"/>
      <c r="D28" s="1"/>
      <c r="E28" s="9">
        <f>SUM(E22:E26)</f>
        <v>95927</v>
      </c>
      <c r="F28" s="9">
        <f>SUM(F22:F26)</f>
        <v>7737</v>
      </c>
      <c r="G28" s="9">
        <f>SUM(G22:G26)</f>
        <v>-1176</v>
      </c>
      <c r="H28" s="9">
        <v>0</v>
      </c>
      <c r="I28" s="9">
        <f>SUM(I22:I26)</f>
        <v>-75667</v>
      </c>
      <c r="J28" s="9">
        <f>SUM(J22:J26)</f>
        <v>8306</v>
      </c>
      <c r="K28" s="9">
        <f>SUM(K22:K26)</f>
        <v>35127</v>
      </c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7"/>
      <c r="J31" s="7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</sheetData>
  <sheetProtection/>
  <printOptions/>
  <pageMargins left="0.37" right="0.33" top="1" bottom="0.6" header="0.5" footer="0.5"/>
  <pageSetup fitToHeight="1" fitToWidth="1" horizontalDpi="300" verticalDpi="3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PageLayoutView="0" workbookViewId="0" topLeftCell="A1">
      <selection activeCell="G31" sqref="G31"/>
    </sheetView>
  </sheetViews>
  <sheetFormatPr defaultColWidth="9.140625" defaultRowHeight="12.75"/>
  <cols>
    <col min="6" max="6" width="10.7109375" style="0" customWidth="1"/>
    <col min="7" max="7" width="14.7109375" style="0" customWidth="1"/>
    <col min="8" max="8" width="5.7109375" style="0" customWidth="1"/>
    <col min="9" max="9" width="14.7109375" style="0" customWidth="1"/>
  </cols>
  <sheetData>
    <row r="1" spans="1:12" ht="12.75">
      <c r="A1" s="2" t="s">
        <v>13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31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286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11</v>
      </c>
      <c r="H6" s="31"/>
      <c r="I6" s="3" t="s">
        <v>302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283</v>
      </c>
      <c r="H7" s="31"/>
      <c r="I7" s="3" t="s">
        <v>303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308</v>
      </c>
      <c r="H8" s="31"/>
      <c r="I8" s="3" t="s">
        <v>308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282</v>
      </c>
      <c r="I9" s="16" t="s">
        <v>304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12</v>
      </c>
      <c r="H10" s="31"/>
      <c r="I10" s="3" t="s">
        <v>12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2" t="s">
        <v>251</v>
      </c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336</v>
      </c>
      <c r="B13" s="1"/>
      <c r="C13" s="1"/>
      <c r="D13" s="1"/>
      <c r="E13" s="1"/>
      <c r="G13" s="12">
        <v>-1538</v>
      </c>
      <c r="H13" s="10"/>
      <c r="I13" s="12">
        <v>1328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5"/>
      <c r="H14" s="10"/>
      <c r="I14" s="5"/>
      <c r="J14" s="1"/>
      <c r="K14" s="1"/>
      <c r="L14" s="1"/>
      <c r="M14" s="1"/>
      <c r="N14" s="1"/>
      <c r="O14" s="1"/>
    </row>
    <row r="15" spans="1:15" ht="12.75">
      <c r="A15" s="1" t="s">
        <v>252</v>
      </c>
      <c r="B15" s="1"/>
      <c r="C15" s="1"/>
      <c r="D15" s="1"/>
      <c r="E15" s="1"/>
      <c r="G15" s="5"/>
      <c r="H15" s="10"/>
      <c r="I15" s="5"/>
      <c r="J15" s="1"/>
      <c r="K15" s="1"/>
      <c r="L15" s="1"/>
      <c r="M15" s="1"/>
      <c r="N15" s="1"/>
      <c r="O15" s="1"/>
    </row>
    <row r="16" spans="1:15" ht="12.75">
      <c r="A16" s="1" t="s">
        <v>253</v>
      </c>
      <c r="B16" s="1"/>
      <c r="C16" s="1"/>
      <c r="D16" s="1"/>
      <c r="E16" s="1"/>
      <c r="G16" s="5">
        <v>2625</v>
      </c>
      <c r="H16" s="10"/>
      <c r="I16" s="5">
        <v>2176</v>
      </c>
      <c r="J16" s="1"/>
      <c r="K16" s="1"/>
      <c r="L16" s="1"/>
      <c r="M16" s="1"/>
      <c r="N16" s="1"/>
      <c r="O16" s="1"/>
    </row>
    <row r="17" spans="1:15" ht="12.75">
      <c r="A17" s="1" t="s">
        <v>256</v>
      </c>
      <c r="B17" s="1"/>
      <c r="C17" s="1"/>
      <c r="D17" s="1"/>
      <c r="E17" s="1"/>
      <c r="G17" s="5">
        <v>3146</v>
      </c>
      <c r="H17" s="10"/>
      <c r="I17" s="5">
        <v>1868</v>
      </c>
      <c r="J17" s="1"/>
      <c r="K17" s="1"/>
      <c r="L17" s="1"/>
      <c r="M17" s="1"/>
      <c r="N17" s="1"/>
      <c r="O17" s="1"/>
    </row>
    <row r="18" spans="1:15" ht="12.75">
      <c r="A18" s="1" t="s">
        <v>237</v>
      </c>
      <c r="B18" s="1"/>
      <c r="C18" s="1"/>
      <c r="D18" s="1"/>
      <c r="E18" s="1"/>
      <c r="G18" s="5">
        <v>307</v>
      </c>
      <c r="H18" s="10"/>
      <c r="I18" s="5">
        <v>0</v>
      </c>
      <c r="J18" s="1"/>
      <c r="K18" s="1"/>
      <c r="L18" s="1"/>
      <c r="M18" s="1"/>
      <c r="N18" s="1"/>
      <c r="O18" s="1"/>
    </row>
    <row r="19" spans="1:15" ht="12.75">
      <c r="A19" s="1" t="s">
        <v>268</v>
      </c>
      <c r="B19" s="1"/>
      <c r="C19" s="1"/>
      <c r="D19" s="1"/>
      <c r="E19" s="1"/>
      <c r="G19" s="5">
        <v>18</v>
      </c>
      <c r="H19" s="10"/>
      <c r="I19" s="5">
        <v>4</v>
      </c>
      <c r="J19" s="1"/>
      <c r="K19" s="1"/>
      <c r="L19" s="1"/>
      <c r="M19" s="1"/>
      <c r="N19" s="1"/>
      <c r="O19" s="1"/>
    </row>
    <row r="20" spans="1:15" ht="12.75">
      <c r="A20" s="1" t="s">
        <v>337</v>
      </c>
      <c r="B20" s="1"/>
      <c r="C20" s="1"/>
      <c r="D20" s="1"/>
      <c r="E20" s="1"/>
      <c r="G20" s="5">
        <v>51</v>
      </c>
      <c r="H20" s="10"/>
      <c r="I20" s="5">
        <v>0</v>
      </c>
      <c r="J20" s="1"/>
      <c r="K20" s="1"/>
      <c r="L20" s="1"/>
      <c r="M20" s="1"/>
      <c r="N20" s="1"/>
      <c r="O20" s="1"/>
    </row>
    <row r="21" spans="1:15" ht="12.75">
      <c r="A21" s="1" t="s">
        <v>269</v>
      </c>
      <c r="B21" s="1"/>
      <c r="C21" s="1"/>
      <c r="D21" s="1"/>
      <c r="E21" s="1"/>
      <c r="G21" s="5">
        <v>-547</v>
      </c>
      <c r="H21" s="10"/>
      <c r="I21" s="5">
        <v>0</v>
      </c>
      <c r="J21" s="1"/>
      <c r="K21" s="1"/>
      <c r="L21" s="1"/>
      <c r="M21" s="1"/>
      <c r="N21" s="1"/>
      <c r="O21" s="1"/>
    </row>
    <row r="22" spans="1:15" ht="12.75">
      <c r="A22" s="1" t="s">
        <v>338</v>
      </c>
      <c r="B22" s="1"/>
      <c r="C22" s="1"/>
      <c r="D22" s="1"/>
      <c r="E22" s="1"/>
      <c r="G22" s="5">
        <v>23</v>
      </c>
      <c r="H22" s="10"/>
      <c r="I22" s="5">
        <v>0</v>
      </c>
      <c r="J22" s="1"/>
      <c r="K22" s="1"/>
      <c r="L22" s="1"/>
      <c r="M22" s="1"/>
      <c r="N22" s="1"/>
      <c r="O22" s="1"/>
    </row>
    <row r="23" spans="1:15" ht="12.75">
      <c r="A23" s="1" t="s">
        <v>347</v>
      </c>
      <c r="B23" s="1"/>
      <c r="C23" s="1"/>
      <c r="D23" s="1"/>
      <c r="E23" s="1"/>
      <c r="G23" s="5">
        <v>743</v>
      </c>
      <c r="H23" s="10"/>
      <c r="I23" s="5">
        <v>0</v>
      </c>
      <c r="J23" s="1"/>
      <c r="K23" s="1"/>
      <c r="L23" s="1"/>
      <c r="M23" s="1"/>
      <c r="N23" s="1"/>
      <c r="O23" s="1"/>
    </row>
    <row r="24" spans="1:15" ht="12.75">
      <c r="A24" s="1" t="s">
        <v>348</v>
      </c>
      <c r="B24" s="1"/>
      <c r="C24" s="1"/>
      <c r="D24" s="1"/>
      <c r="E24" s="1"/>
      <c r="G24" s="5">
        <v>487</v>
      </c>
      <c r="H24" s="10"/>
      <c r="I24" s="5">
        <v>0</v>
      </c>
      <c r="J24" s="1"/>
      <c r="K24" s="1"/>
      <c r="L24" s="1"/>
      <c r="M24" s="1"/>
      <c r="N24" s="1"/>
      <c r="O24" s="1"/>
    </row>
    <row r="25" spans="1:15" ht="12.75">
      <c r="A25" s="1" t="s">
        <v>1</v>
      </c>
      <c r="B25" s="1"/>
      <c r="C25" s="1"/>
      <c r="D25" s="1"/>
      <c r="E25" s="1"/>
      <c r="G25" s="5">
        <v>1002</v>
      </c>
      <c r="H25" s="10"/>
      <c r="I25" s="5">
        <v>0</v>
      </c>
      <c r="J25" s="1"/>
      <c r="K25" s="1"/>
      <c r="L25" s="1"/>
      <c r="M25" s="1"/>
      <c r="N25" s="1"/>
      <c r="O25" s="1"/>
    </row>
    <row r="26" spans="1:15" ht="12.75">
      <c r="A26" s="1" t="s">
        <v>254</v>
      </c>
      <c r="B26" s="1"/>
      <c r="C26" s="1"/>
      <c r="D26" s="1"/>
      <c r="E26" s="1"/>
      <c r="G26" s="5">
        <v>-422</v>
      </c>
      <c r="H26" s="10"/>
      <c r="I26" s="5">
        <v>-180</v>
      </c>
      <c r="J26" s="1"/>
      <c r="K26" s="1"/>
      <c r="L26" s="1"/>
      <c r="M26" s="1"/>
      <c r="N26" s="1"/>
      <c r="O26" s="1"/>
    </row>
    <row r="27" spans="1:15" ht="12.75">
      <c r="A27" s="1" t="s">
        <v>255</v>
      </c>
      <c r="B27" s="1"/>
      <c r="C27" s="1"/>
      <c r="D27" s="1"/>
      <c r="E27" s="1"/>
      <c r="G27" s="5">
        <v>-238</v>
      </c>
      <c r="H27" s="10"/>
      <c r="I27" s="5">
        <v>-219</v>
      </c>
      <c r="J27" s="1"/>
      <c r="K27" s="1"/>
      <c r="L27" s="1"/>
      <c r="M27" s="1"/>
      <c r="N27" s="1"/>
      <c r="O27" s="1"/>
    </row>
    <row r="28" spans="1:15" ht="12.75">
      <c r="A28" s="1" t="s">
        <v>312</v>
      </c>
      <c r="B28" s="1"/>
      <c r="C28" s="1"/>
      <c r="D28" s="1"/>
      <c r="E28" s="1"/>
      <c r="G28" s="5">
        <v>-77</v>
      </c>
      <c r="H28" s="10"/>
      <c r="I28" s="5">
        <v>54</v>
      </c>
      <c r="J28" s="1"/>
      <c r="K28" s="1"/>
      <c r="L28" s="1"/>
      <c r="M28" s="1"/>
      <c r="N28" s="1"/>
      <c r="O28" s="1"/>
    </row>
    <row r="29" spans="1:15" ht="12.75">
      <c r="A29" s="1" t="s">
        <v>272</v>
      </c>
      <c r="B29" s="1"/>
      <c r="C29" s="1"/>
      <c r="D29" s="1"/>
      <c r="E29" s="1"/>
      <c r="G29" s="5">
        <v>0</v>
      </c>
      <c r="H29" s="10"/>
      <c r="I29" s="5">
        <v>-2816</v>
      </c>
      <c r="J29" s="1"/>
      <c r="K29" s="1"/>
      <c r="L29" s="1"/>
      <c r="M29" s="1"/>
      <c r="N29" s="1"/>
      <c r="O29" s="1"/>
    </row>
    <row r="30" spans="1:15" ht="12.75">
      <c r="A30" s="1" t="s">
        <v>334</v>
      </c>
      <c r="B30" s="1"/>
      <c r="C30" s="1"/>
      <c r="D30" s="1"/>
      <c r="E30" s="1"/>
      <c r="G30" s="5">
        <v>-1003</v>
      </c>
      <c r="H30" s="10"/>
      <c r="I30" s="5">
        <v>0</v>
      </c>
      <c r="J30" s="1"/>
      <c r="K30" s="1"/>
      <c r="L30" s="1"/>
      <c r="M30" s="1"/>
      <c r="N30" s="1"/>
      <c r="O30" s="1"/>
    </row>
    <row r="31" spans="1:15" ht="12.75">
      <c r="A31" s="1" t="s">
        <v>257</v>
      </c>
      <c r="B31" s="1"/>
      <c r="C31" s="1"/>
      <c r="D31" s="1"/>
      <c r="E31" s="1"/>
      <c r="G31" s="6">
        <v>197</v>
      </c>
      <c r="H31" s="10"/>
      <c r="I31" s="6">
        <v>610</v>
      </c>
      <c r="J31" s="1"/>
      <c r="K31" s="1"/>
      <c r="L31" s="1"/>
      <c r="M31" s="1"/>
      <c r="N31" s="1"/>
      <c r="O31" s="1"/>
    </row>
    <row r="32" spans="1:15" ht="12.75">
      <c r="A32" s="1" t="s">
        <v>258</v>
      </c>
      <c r="B32" s="1"/>
      <c r="C32" s="1"/>
      <c r="D32" s="1"/>
      <c r="E32" s="1"/>
      <c r="G32" s="5">
        <f>SUM(G13:G31)</f>
        <v>4774</v>
      </c>
      <c r="H32" s="10"/>
      <c r="I32" s="12">
        <f>SUM(I13:I31)</f>
        <v>2825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5"/>
      <c r="H33" s="10"/>
      <c r="I33" s="5"/>
      <c r="J33" s="1"/>
      <c r="K33" s="1"/>
      <c r="L33" s="1"/>
      <c r="M33" s="1"/>
      <c r="N33" s="1"/>
      <c r="O33" s="1"/>
    </row>
    <row r="34" spans="1:15" ht="12.75">
      <c r="A34" s="1" t="s">
        <v>259</v>
      </c>
      <c r="B34" s="1"/>
      <c r="C34" s="1"/>
      <c r="D34" s="1"/>
      <c r="E34" s="1"/>
      <c r="G34" s="5"/>
      <c r="H34" s="10"/>
      <c r="I34" s="5"/>
      <c r="J34" s="1"/>
      <c r="K34" s="1"/>
      <c r="L34" s="1"/>
      <c r="M34" s="1"/>
      <c r="N34" s="1"/>
      <c r="O34" s="1"/>
    </row>
    <row r="35" spans="1:15" ht="12.75">
      <c r="A35" s="1" t="s">
        <v>260</v>
      </c>
      <c r="B35" s="1"/>
      <c r="C35" s="1"/>
      <c r="D35" s="1"/>
      <c r="E35" s="1"/>
      <c r="G35" s="5">
        <v>3877</v>
      </c>
      <c r="H35" s="10"/>
      <c r="I35" s="5">
        <v>2428</v>
      </c>
      <c r="J35" s="1"/>
      <c r="K35" s="1"/>
      <c r="L35" s="1"/>
      <c r="M35" s="1"/>
      <c r="N35" s="1"/>
      <c r="O35" s="1"/>
    </row>
    <row r="36" spans="1:15" ht="12.75">
      <c r="A36" s="1" t="s">
        <v>261</v>
      </c>
      <c r="B36" s="1"/>
      <c r="C36" s="1"/>
      <c r="D36" s="1"/>
      <c r="E36" s="1"/>
      <c r="G36" s="6">
        <v>-8515</v>
      </c>
      <c r="H36" s="10"/>
      <c r="I36" s="6">
        <v>-16</v>
      </c>
      <c r="J36" s="1"/>
      <c r="K36" s="1"/>
      <c r="L36" s="1"/>
      <c r="M36" s="1"/>
      <c r="N36" s="1"/>
      <c r="O36" s="1"/>
    </row>
    <row r="37" spans="1:15" ht="12.75">
      <c r="A37" s="1" t="s">
        <v>263</v>
      </c>
      <c r="B37" s="1"/>
      <c r="C37" s="1"/>
      <c r="D37" s="1"/>
      <c r="E37" s="1"/>
      <c r="G37" s="12">
        <f>SUM(G32:G36)</f>
        <v>136</v>
      </c>
      <c r="H37" s="10"/>
      <c r="I37" s="12">
        <v>5204</v>
      </c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G38" s="5"/>
      <c r="H38" s="10"/>
      <c r="I38" s="5"/>
      <c r="J38" s="1"/>
      <c r="K38" s="1"/>
      <c r="L38" s="1"/>
      <c r="M38" s="1"/>
      <c r="N38" s="1"/>
      <c r="O38" s="1"/>
    </row>
    <row r="39" spans="1:15" ht="12.75">
      <c r="A39" s="1" t="s">
        <v>273</v>
      </c>
      <c r="B39" s="1"/>
      <c r="C39" s="1"/>
      <c r="D39" s="1"/>
      <c r="E39" s="1"/>
      <c r="G39" s="5">
        <v>238</v>
      </c>
      <c r="H39" s="10"/>
      <c r="I39" s="5">
        <v>219</v>
      </c>
      <c r="J39" s="1"/>
      <c r="K39" s="1"/>
      <c r="L39" s="1"/>
      <c r="M39" s="1"/>
      <c r="N39" s="1"/>
      <c r="O39" s="1"/>
    </row>
    <row r="40" spans="1:15" ht="12.75">
      <c r="A40" s="1" t="s">
        <v>262</v>
      </c>
      <c r="B40" s="1"/>
      <c r="C40" s="1"/>
      <c r="D40" s="1"/>
      <c r="E40" s="1"/>
      <c r="G40" s="6">
        <v>-475</v>
      </c>
      <c r="H40" s="10"/>
      <c r="I40" s="6">
        <f>-108+10</f>
        <v>-98</v>
      </c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5"/>
      <c r="H41" s="10"/>
      <c r="I41" s="5"/>
      <c r="J41" s="1"/>
      <c r="K41" s="1"/>
      <c r="L41" s="1"/>
      <c r="M41" s="1"/>
      <c r="N41" s="1"/>
      <c r="O41" s="1"/>
    </row>
    <row r="42" spans="1:15" ht="12.75">
      <c r="A42" s="1" t="s">
        <v>264</v>
      </c>
      <c r="B42" s="1"/>
      <c r="C42" s="1"/>
      <c r="D42" s="1"/>
      <c r="E42" s="1"/>
      <c r="G42" s="6">
        <f>SUM(G37:G40)</f>
        <v>-101</v>
      </c>
      <c r="H42" s="10"/>
      <c r="I42" s="6">
        <v>5325</v>
      </c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G43" s="10"/>
      <c r="H43" s="10"/>
      <c r="I43" s="10"/>
      <c r="J43" s="1"/>
      <c r="K43" s="1"/>
      <c r="N43" s="1"/>
      <c r="O43" s="1"/>
    </row>
    <row r="44" spans="1:15" ht="12.75">
      <c r="A44" s="2" t="s">
        <v>265</v>
      </c>
      <c r="B44" s="1"/>
      <c r="C44" s="1"/>
      <c r="D44" s="1"/>
      <c r="E44" s="1"/>
      <c r="G44" s="10"/>
      <c r="H44" s="10"/>
      <c r="I44" s="10"/>
      <c r="J44" s="1"/>
      <c r="K44" s="1"/>
      <c r="L44" s="1"/>
      <c r="M44" s="1"/>
      <c r="N44" s="1"/>
      <c r="O44" s="1"/>
    </row>
    <row r="45" spans="1:15" ht="12.75">
      <c r="A45" s="1" t="s">
        <v>266</v>
      </c>
      <c r="B45" s="1"/>
      <c r="C45" s="1"/>
      <c r="D45" s="1"/>
      <c r="E45" s="1"/>
      <c r="G45" s="12">
        <v>-1821</v>
      </c>
      <c r="H45" s="10"/>
      <c r="I45" s="12">
        <v>-2523</v>
      </c>
      <c r="J45" s="1"/>
      <c r="K45" s="1"/>
      <c r="L45" s="1"/>
      <c r="M45" s="1"/>
      <c r="N45" s="1"/>
      <c r="O45" s="1"/>
    </row>
    <row r="46" spans="1:15" ht="12.75">
      <c r="A46" s="1" t="s">
        <v>267</v>
      </c>
      <c r="B46" s="1"/>
      <c r="C46" s="1"/>
      <c r="D46" s="1"/>
      <c r="E46" s="1"/>
      <c r="G46" s="5">
        <v>1800</v>
      </c>
      <c r="H46" s="10"/>
      <c r="I46" s="5">
        <v>0</v>
      </c>
      <c r="J46" s="1"/>
      <c r="K46" s="1"/>
      <c r="L46" s="1"/>
      <c r="M46" s="1"/>
      <c r="N46" s="1"/>
      <c r="O46" s="1"/>
    </row>
    <row r="47" spans="1:15" ht="12.75">
      <c r="A47" s="1" t="s">
        <v>339</v>
      </c>
      <c r="B47" s="1"/>
      <c r="C47" s="1"/>
      <c r="D47" s="1"/>
      <c r="E47" s="1"/>
      <c r="G47" s="5">
        <v>725</v>
      </c>
      <c r="H47" s="10"/>
      <c r="I47" s="5">
        <v>0</v>
      </c>
      <c r="J47" s="1"/>
      <c r="K47" s="1"/>
      <c r="L47" s="1"/>
      <c r="M47" s="1"/>
      <c r="N47" s="1"/>
      <c r="O47" s="1"/>
    </row>
    <row r="48" spans="1:15" ht="12.75">
      <c r="A48" s="1" t="s">
        <v>274</v>
      </c>
      <c r="B48" s="1"/>
      <c r="C48" s="1"/>
      <c r="D48" s="1"/>
      <c r="E48" s="1"/>
      <c r="G48" s="5">
        <v>545</v>
      </c>
      <c r="H48" s="10"/>
      <c r="I48" s="5">
        <v>74</v>
      </c>
      <c r="J48" s="1"/>
      <c r="K48" s="1"/>
      <c r="L48" s="1"/>
      <c r="M48" s="1"/>
      <c r="N48" s="1"/>
      <c r="O48" s="1"/>
    </row>
    <row r="49" spans="1:15" ht="12.75">
      <c r="A49" s="1" t="s">
        <v>275</v>
      </c>
      <c r="B49" s="1"/>
      <c r="C49" s="1"/>
      <c r="D49" s="1"/>
      <c r="E49" s="1"/>
      <c r="G49" s="5">
        <v>0</v>
      </c>
      <c r="H49" s="10"/>
      <c r="I49" s="5">
        <v>3900</v>
      </c>
      <c r="J49" s="1"/>
      <c r="K49" s="1"/>
      <c r="L49" s="1"/>
      <c r="M49" s="1"/>
      <c r="N49" s="1"/>
      <c r="O49" s="1"/>
    </row>
    <row r="50" spans="1:15" ht="12.75">
      <c r="A50" s="1" t="s">
        <v>277</v>
      </c>
      <c r="B50" s="1"/>
      <c r="C50" s="1"/>
      <c r="D50" s="1"/>
      <c r="E50" s="1"/>
      <c r="G50" s="5">
        <v>0</v>
      </c>
      <c r="H50" s="10"/>
      <c r="I50" s="6">
        <v>-80</v>
      </c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G51" s="12"/>
      <c r="H51" s="10"/>
      <c r="I51" s="12"/>
      <c r="J51" s="1"/>
      <c r="K51" s="1"/>
      <c r="L51" s="1"/>
      <c r="M51" s="1"/>
      <c r="N51" s="1"/>
      <c r="O51" s="1"/>
    </row>
    <row r="52" spans="1:15" ht="12.75">
      <c r="A52" s="1" t="s">
        <v>280</v>
      </c>
      <c r="B52" s="1"/>
      <c r="C52" s="1"/>
      <c r="D52" s="1"/>
      <c r="E52" s="1"/>
      <c r="G52" s="6">
        <f>SUM(G45:G51)</f>
        <v>1249</v>
      </c>
      <c r="H52" s="10"/>
      <c r="I52" s="6">
        <v>1371</v>
      </c>
      <c r="J52" s="1"/>
      <c r="K52" s="1"/>
      <c r="L52" s="1"/>
      <c r="M52" s="1"/>
      <c r="N52" s="1"/>
      <c r="O52" s="1"/>
    </row>
    <row r="53" spans="1:11" ht="12.75">
      <c r="A53" s="1"/>
      <c r="B53" s="1"/>
      <c r="C53" s="1"/>
      <c r="D53" s="1"/>
      <c r="E53" s="1"/>
      <c r="G53" s="10"/>
      <c r="H53" s="10"/>
      <c r="I53" s="10"/>
      <c r="J53" s="1"/>
      <c r="K53" s="1"/>
    </row>
    <row r="54" spans="1:11" ht="12.75">
      <c r="A54" s="2" t="s">
        <v>270</v>
      </c>
      <c r="B54" s="1"/>
      <c r="C54" s="1"/>
      <c r="D54" s="1"/>
      <c r="E54" s="1"/>
      <c r="G54" s="10"/>
      <c r="H54" s="10"/>
      <c r="I54" s="10"/>
      <c r="J54" s="1"/>
      <c r="K54" s="1"/>
    </row>
    <row r="55" spans="1:11" ht="12.75">
      <c r="A55" s="1" t="s">
        <v>271</v>
      </c>
      <c r="B55" s="1"/>
      <c r="C55" s="1"/>
      <c r="D55" s="1"/>
      <c r="E55" s="1"/>
      <c r="G55" s="12">
        <v>-2151</v>
      </c>
      <c r="H55" s="10"/>
      <c r="I55" s="12">
        <v>-1868</v>
      </c>
      <c r="J55" s="1"/>
      <c r="K55" s="1"/>
    </row>
    <row r="56" spans="1:11" ht="12.75">
      <c r="A56" s="1" t="s">
        <v>278</v>
      </c>
      <c r="B56" s="1"/>
      <c r="C56" s="1"/>
      <c r="D56" s="1"/>
      <c r="E56" s="1"/>
      <c r="G56" s="5">
        <v>-146</v>
      </c>
      <c r="H56" s="10"/>
      <c r="I56" s="5">
        <v>-574</v>
      </c>
      <c r="J56" s="1"/>
      <c r="K56" s="1"/>
    </row>
    <row r="57" spans="1:11" ht="12.75">
      <c r="A57" s="1" t="s">
        <v>276</v>
      </c>
      <c r="B57" s="1"/>
      <c r="C57" s="1"/>
      <c r="D57" s="1"/>
      <c r="E57" s="1"/>
      <c r="G57" s="5">
        <v>0</v>
      </c>
      <c r="H57" s="10"/>
      <c r="I57" s="5">
        <v>-2565</v>
      </c>
      <c r="J57" s="1"/>
      <c r="K57" s="1"/>
    </row>
    <row r="58" spans="1:11" ht="12.75">
      <c r="A58" s="1" t="s">
        <v>279</v>
      </c>
      <c r="B58" s="1"/>
      <c r="C58" s="1"/>
      <c r="D58" s="1"/>
      <c r="E58" s="1"/>
      <c r="G58" s="5">
        <f>-28+129</f>
        <v>101</v>
      </c>
      <c r="H58" s="10"/>
      <c r="I58" s="6">
        <v>-51</v>
      </c>
      <c r="J58" s="1"/>
      <c r="K58" s="1"/>
    </row>
    <row r="59" spans="1:11" ht="12.75">
      <c r="A59" s="1"/>
      <c r="B59" s="1"/>
      <c r="C59" s="1"/>
      <c r="D59" s="1"/>
      <c r="E59" s="1"/>
      <c r="G59" s="12" t="s">
        <v>7</v>
      </c>
      <c r="H59" s="10"/>
      <c r="I59" s="12"/>
      <c r="J59" s="1"/>
      <c r="K59" s="1"/>
    </row>
    <row r="60" spans="1:11" ht="12.75">
      <c r="A60" s="1" t="s">
        <v>281</v>
      </c>
      <c r="B60" s="1"/>
      <c r="C60" s="1"/>
      <c r="D60" s="1"/>
      <c r="E60" s="1"/>
      <c r="G60" s="6">
        <f>SUM(G55:G59)</f>
        <v>-2196</v>
      </c>
      <c r="H60" s="10"/>
      <c r="I60" s="6">
        <v>-5058</v>
      </c>
      <c r="J60" s="1"/>
      <c r="K60" s="1"/>
    </row>
    <row r="61" spans="1:11" ht="12.75">
      <c r="A61" s="1"/>
      <c r="B61" s="1"/>
      <c r="C61" s="1"/>
      <c r="D61" s="1"/>
      <c r="E61" s="1"/>
      <c r="G61" s="10"/>
      <c r="H61" s="10"/>
      <c r="I61" s="10"/>
      <c r="J61" s="1"/>
      <c r="K61" s="1"/>
    </row>
    <row r="62" spans="1:11" ht="12.75">
      <c r="A62" s="1" t="s">
        <v>146</v>
      </c>
      <c r="B62" s="1"/>
      <c r="C62" s="1"/>
      <c r="D62" s="1"/>
      <c r="E62" s="1"/>
      <c r="G62" s="10">
        <f>+G42+G52+G60</f>
        <v>-1048</v>
      </c>
      <c r="H62" s="10"/>
      <c r="I62" s="10">
        <v>1638</v>
      </c>
      <c r="J62" s="1"/>
      <c r="K62" s="1"/>
    </row>
    <row r="63" spans="1:11" ht="12.75">
      <c r="A63" s="1"/>
      <c r="B63" s="1"/>
      <c r="C63" s="1"/>
      <c r="D63" s="1"/>
      <c r="E63" s="1"/>
      <c r="G63" s="10"/>
      <c r="H63" s="10"/>
      <c r="I63" s="10"/>
      <c r="J63" s="1"/>
      <c r="K63" s="1"/>
    </row>
    <row r="64" spans="1:11" ht="12.75">
      <c r="A64" s="1" t="s">
        <v>32</v>
      </c>
      <c r="B64" s="1"/>
      <c r="C64" s="1"/>
      <c r="D64" s="1"/>
      <c r="E64" s="1"/>
      <c r="G64" s="10">
        <v>5151</v>
      </c>
      <c r="H64" s="10"/>
      <c r="I64" s="10">
        <v>3513</v>
      </c>
      <c r="J64" s="1"/>
      <c r="K64" s="1"/>
    </row>
    <row r="65" spans="1:11" ht="12.75">
      <c r="A65" s="1"/>
      <c r="B65" s="1"/>
      <c r="C65" s="1"/>
      <c r="D65" s="1"/>
      <c r="E65" s="1"/>
      <c r="G65" s="15"/>
      <c r="H65" s="10"/>
      <c r="I65" s="15"/>
      <c r="J65" s="1"/>
      <c r="K65" s="1"/>
    </row>
    <row r="66" spans="1:11" ht="13.5" thickBot="1">
      <c r="A66" s="1" t="s">
        <v>340</v>
      </c>
      <c r="B66" s="1"/>
      <c r="C66" s="1"/>
      <c r="D66" s="1"/>
      <c r="E66" s="1"/>
      <c r="G66" s="9">
        <f>SUM(G62:G64)</f>
        <v>4103</v>
      </c>
      <c r="H66" s="10"/>
      <c r="I66" s="9">
        <v>5151</v>
      </c>
      <c r="J66" s="1"/>
      <c r="K66" s="1"/>
    </row>
    <row r="67" spans="1:11" ht="12.75">
      <c r="A67" s="1"/>
      <c r="B67" s="1"/>
      <c r="C67" s="1"/>
      <c r="D67" s="1"/>
      <c r="E67" s="1"/>
      <c r="G67" s="1"/>
      <c r="H67" s="11"/>
      <c r="I67" s="1"/>
      <c r="J67" s="1"/>
      <c r="K67" s="1"/>
    </row>
    <row r="68" spans="1:11" ht="12.75">
      <c r="A68" s="1"/>
      <c r="B68" s="1"/>
      <c r="C68" s="1"/>
      <c r="D68" s="1"/>
      <c r="E68" s="1"/>
      <c r="G68" s="1"/>
      <c r="H68" s="11"/>
      <c r="I68" s="1"/>
      <c r="J68" s="1"/>
      <c r="K68" s="1"/>
    </row>
    <row r="69" spans="1:11" ht="12.75">
      <c r="A69" s="1" t="s">
        <v>33</v>
      </c>
      <c r="B69" s="1"/>
      <c r="C69" s="1"/>
      <c r="D69" s="1"/>
      <c r="E69" s="1"/>
      <c r="G69" s="4"/>
      <c r="H69" s="11"/>
      <c r="I69" s="4"/>
      <c r="J69" s="1"/>
      <c r="K69" s="1"/>
    </row>
    <row r="70" spans="1:11" ht="12.75">
      <c r="A70" s="1" t="s">
        <v>34</v>
      </c>
      <c r="B70" s="1"/>
      <c r="C70" s="1"/>
      <c r="D70" s="1"/>
      <c r="E70" s="1"/>
      <c r="G70" s="5">
        <v>3106</v>
      </c>
      <c r="H70" s="10"/>
      <c r="I70" s="5">
        <v>4918</v>
      </c>
      <c r="J70" s="1"/>
      <c r="K70" s="1"/>
    </row>
    <row r="71" spans="1:11" ht="12.75">
      <c r="A71" s="1" t="s">
        <v>35</v>
      </c>
      <c r="B71" s="1"/>
      <c r="C71" s="1"/>
      <c r="D71" s="1"/>
      <c r="E71" s="1"/>
      <c r="G71" s="5">
        <v>1470</v>
      </c>
      <c r="H71" s="10"/>
      <c r="I71" s="5">
        <v>821</v>
      </c>
      <c r="J71" s="1"/>
      <c r="K71" s="1"/>
    </row>
    <row r="72" spans="1:11" ht="12.75">
      <c r="A72" s="1" t="s">
        <v>36</v>
      </c>
      <c r="B72" s="1"/>
      <c r="C72" s="1"/>
      <c r="D72" s="1"/>
      <c r="E72" s="1"/>
      <c r="G72" s="5">
        <v>-53</v>
      </c>
      <c r="H72" s="10"/>
      <c r="I72" s="5">
        <v>-67</v>
      </c>
      <c r="J72" s="1"/>
      <c r="K72" s="1"/>
    </row>
    <row r="73" spans="1:11" ht="12.75">
      <c r="A73" s="1" t="s">
        <v>140</v>
      </c>
      <c r="B73" s="1"/>
      <c r="C73" s="1"/>
      <c r="D73" s="1"/>
      <c r="E73" s="1"/>
      <c r="G73" s="6">
        <v>-420</v>
      </c>
      <c r="H73" s="10"/>
      <c r="I73" s="6">
        <v>-521</v>
      </c>
      <c r="J73" s="1"/>
      <c r="K73" s="1"/>
    </row>
    <row r="74" spans="1:11" ht="12.75">
      <c r="A74" s="1"/>
      <c r="B74" s="1"/>
      <c r="C74" s="1"/>
      <c r="D74" s="1"/>
      <c r="E74" s="1"/>
      <c r="G74" s="12"/>
      <c r="H74" s="10"/>
      <c r="I74" s="12"/>
      <c r="J74" s="1"/>
      <c r="K74" s="1"/>
    </row>
    <row r="75" spans="1:11" ht="13.5" thickBot="1">
      <c r="A75" s="1"/>
      <c r="B75" s="1"/>
      <c r="C75" s="1"/>
      <c r="D75" s="1"/>
      <c r="E75" s="1"/>
      <c r="G75" s="32">
        <f>SUM(G70:G74)</f>
        <v>4103</v>
      </c>
      <c r="H75" s="10"/>
      <c r="I75" s="32">
        <v>5151</v>
      </c>
      <c r="J75" s="1"/>
      <c r="K75" s="1"/>
    </row>
    <row r="76" spans="1:11" ht="12.75">
      <c r="A76" s="1"/>
      <c r="B76" s="1"/>
      <c r="C76" s="1"/>
      <c r="D76" s="1"/>
      <c r="E76" s="1"/>
      <c r="G76" s="1"/>
      <c r="H76" s="1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1"/>
      <c r="I77" s="1"/>
      <c r="J77" s="1"/>
      <c r="K77" s="1"/>
    </row>
    <row r="78" spans="1:11" ht="12.75">
      <c r="A78" s="1" t="s">
        <v>7</v>
      </c>
      <c r="B78" s="1"/>
      <c r="C78" s="1"/>
      <c r="D78" s="1"/>
      <c r="E78" s="1"/>
      <c r="F78" s="1"/>
      <c r="G78" s="1"/>
      <c r="H78" s="11"/>
      <c r="I78" s="1"/>
      <c r="J78" s="1"/>
      <c r="K78" s="1"/>
    </row>
    <row r="79" spans="1:11" ht="12.75">
      <c r="A79" s="1" t="s">
        <v>7</v>
      </c>
      <c r="B79" s="1"/>
      <c r="C79" s="1"/>
      <c r="D79" s="1"/>
      <c r="E79" s="1"/>
      <c r="F79" s="1"/>
      <c r="G79" s="1"/>
      <c r="H79" s="11"/>
      <c r="I79" s="1"/>
      <c r="J79" s="1"/>
      <c r="K79" s="1"/>
    </row>
    <row r="80" spans="1:9" ht="12.75">
      <c r="A80" s="1"/>
      <c r="B80" s="1"/>
      <c r="C80" s="1"/>
      <c r="D80" s="1"/>
      <c r="E80" s="1"/>
      <c r="F80" s="1"/>
      <c r="G80" s="11"/>
      <c r="H80" s="11"/>
      <c r="I80" s="1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5"/>
  <sheetViews>
    <sheetView zoomScalePageLayoutView="0" workbookViewId="0" topLeftCell="A1">
      <selection activeCell="C313" sqref="C313"/>
    </sheetView>
  </sheetViews>
  <sheetFormatPr defaultColWidth="9.140625" defaultRowHeight="12.75"/>
  <cols>
    <col min="1" max="1" width="4.28125" style="0" customWidth="1"/>
    <col min="2" max="2" width="7.7109375" style="0" customWidth="1"/>
    <col min="4" max="4" width="11.140625" style="0" customWidth="1"/>
    <col min="5" max="5" width="11.8515625" style="0" customWidth="1"/>
    <col min="6" max="6" width="11.28125" style="0" customWidth="1"/>
    <col min="7" max="8" width="11.7109375" style="0" customWidth="1"/>
    <col min="9" max="9" width="12.28125" style="0" customWidth="1"/>
    <col min="10" max="10" width="12.57421875" style="0" customWidth="1"/>
    <col min="11" max="11" width="10.7109375" style="0" customWidth="1"/>
  </cols>
  <sheetData>
    <row r="1" spans="1:5" ht="12.75">
      <c r="A1" s="2" t="s">
        <v>13</v>
      </c>
      <c r="B1" s="1"/>
      <c r="C1" s="1"/>
      <c r="D1" s="1"/>
      <c r="E1" s="1"/>
    </row>
    <row r="2" spans="1:11" ht="12.75">
      <c r="A2" s="2" t="s">
        <v>289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71</v>
      </c>
      <c r="B5" s="2" t="s">
        <v>133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72</v>
      </c>
      <c r="B7" s="2" t="s">
        <v>37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185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144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186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207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187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208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188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209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210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G18" s="1" t="s">
        <v>7</v>
      </c>
      <c r="H18" s="1"/>
      <c r="I18" s="1"/>
      <c r="J18" s="1"/>
      <c r="K18" s="1"/>
    </row>
    <row r="19" spans="1:11" ht="12.75">
      <c r="A19" s="2"/>
      <c r="B19" s="1" t="s">
        <v>212</v>
      </c>
      <c r="C19" s="1" t="s">
        <v>213</v>
      </c>
      <c r="D19" s="1"/>
      <c r="E19" s="1"/>
      <c r="F19" s="1"/>
      <c r="H19" s="44"/>
      <c r="I19" s="49"/>
      <c r="J19" s="1"/>
      <c r="K19" s="1"/>
    </row>
    <row r="20" spans="1:11" ht="12.75">
      <c r="A20" s="2"/>
      <c r="B20" s="1" t="s">
        <v>214</v>
      </c>
      <c r="C20" s="1" t="s">
        <v>215</v>
      </c>
      <c r="D20" s="1"/>
      <c r="E20" s="1"/>
      <c r="F20" s="1"/>
      <c r="H20" s="44"/>
      <c r="I20" s="49"/>
      <c r="J20" s="1"/>
      <c r="K20" s="1"/>
    </row>
    <row r="21" spans="1:11" ht="12.75">
      <c r="A21" s="2"/>
      <c r="B21" s="1" t="s">
        <v>216</v>
      </c>
      <c r="C21" s="1" t="s">
        <v>217</v>
      </c>
      <c r="D21" s="1"/>
      <c r="E21" s="1"/>
      <c r="F21" s="1"/>
      <c r="H21" s="44"/>
      <c r="I21" s="49"/>
      <c r="J21" s="1"/>
      <c r="K21" s="1"/>
    </row>
    <row r="22" spans="1:11" ht="12.75">
      <c r="A22" s="2"/>
      <c r="B22" s="1" t="s">
        <v>7</v>
      </c>
      <c r="C22" s="1"/>
      <c r="D22" s="1"/>
      <c r="E22" s="1"/>
      <c r="F22" s="1"/>
      <c r="H22" s="44" t="s">
        <v>7</v>
      </c>
      <c r="I22" s="49"/>
      <c r="J22" s="1"/>
      <c r="K22" s="1"/>
    </row>
    <row r="23" spans="1:11" ht="12.75">
      <c r="A23" s="2"/>
      <c r="B23" s="1" t="s">
        <v>189</v>
      </c>
      <c r="C23" s="1"/>
      <c r="D23" s="1"/>
      <c r="E23" s="1"/>
      <c r="F23" s="1"/>
      <c r="H23" s="44"/>
      <c r="I23" s="49"/>
      <c r="J23" s="1"/>
      <c r="K23" s="1"/>
    </row>
    <row r="24" spans="1:11" ht="12.75">
      <c r="A24" s="2"/>
      <c r="B24" s="1" t="s">
        <v>190</v>
      </c>
      <c r="C24" s="1"/>
      <c r="D24" s="1"/>
      <c r="E24" s="1"/>
      <c r="F24" s="1"/>
      <c r="H24" s="44"/>
      <c r="I24" s="49"/>
      <c r="J24" s="1"/>
      <c r="K24" s="1"/>
    </row>
    <row r="25" spans="1:11" ht="12.75">
      <c r="A25" s="2"/>
      <c r="B25" s="1"/>
      <c r="C25" s="1"/>
      <c r="D25" s="1"/>
      <c r="E25" s="1"/>
      <c r="F25" s="1"/>
      <c r="H25" s="44"/>
      <c r="I25" s="49"/>
      <c r="J25" s="1"/>
      <c r="K25" s="1"/>
    </row>
    <row r="26" spans="1:11" ht="12.75">
      <c r="A26" s="2"/>
      <c r="B26" s="1" t="s">
        <v>379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380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 t="s">
        <v>73</v>
      </c>
      <c r="B29" s="2" t="s">
        <v>191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211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 t="s">
        <v>74</v>
      </c>
      <c r="B32" s="2" t="s">
        <v>192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 t="s">
        <v>57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 t="s">
        <v>75</v>
      </c>
      <c r="B35" s="2" t="s">
        <v>67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381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 t="s">
        <v>382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383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 t="s">
        <v>76</v>
      </c>
      <c r="B40" s="2" t="s">
        <v>66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 t="s">
        <v>145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 t="s">
        <v>77</v>
      </c>
      <c r="B43" s="2" t="s">
        <v>44</v>
      </c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1" t="s">
        <v>290</v>
      </c>
      <c r="I44" s="1"/>
      <c r="J44" s="1"/>
      <c r="K44" s="1"/>
    </row>
    <row r="45" spans="1:11" ht="12.75">
      <c r="A45" s="2" t="s">
        <v>7</v>
      </c>
      <c r="B45" s="1" t="s">
        <v>7</v>
      </c>
      <c r="I45" s="1"/>
      <c r="J45" s="1"/>
      <c r="K45" s="1"/>
    </row>
    <row r="46" spans="1:11" ht="12.75">
      <c r="A46" s="2" t="s">
        <v>78</v>
      </c>
      <c r="B46" s="2" t="s">
        <v>68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"/>
      <c r="B47" s="1" t="s">
        <v>69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 t="s">
        <v>79</v>
      </c>
      <c r="B49" s="2" t="s">
        <v>55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 t="s">
        <v>291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/>
      <c r="C51" s="1"/>
      <c r="D51" s="1"/>
      <c r="G51" s="62"/>
      <c r="H51" s="63" t="s">
        <v>7</v>
      </c>
      <c r="I51" s="17" t="s">
        <v>7</v>
      </c>
      <c r="J51" s="1"/>
      <c r="K51" s="1"/>
    </row>
    <row r="52" spans="1:11" ht="12.75">
      <c r="A52" s="2"/>
      <c r="B52" s="1"/>
      <c r="C52" s="1"/>
      <c r="D52" s="1"/>
      <c r="G52" s="25" t="s">
        <v>333</v>
      </c>
      <c r="H52" s="17" t="s">
        <v>283</v>
      </c>
      <c r="K52" s="1"/>
    </row>
    <row r="53" spans="1:8" ht="12.75">
      <c r="A53" s="2"/>
      <c r="C53" s="1"/>
      <c r="D53" s="10"/>
      <c r="G53" s="25" t="s">
        <v>65</v>
      </c>
      <c r="H53" s="25" t="s">
        <v>65</v>
      </c>
    </row>
    <row r="54" spans="1:8" ht="12.75">
      <c r="A54" s="2"/>
      <c r="C54" s="1"/>
      <c r="D54" s="10"/>
      <c r="E54" s="10"/>
      <c r="G54" s="50" t="s">
        <v>282</v>
      </c>
      <c r="H54" s="50" t="s">
        <v>282</v>
      </c>
    </row>
    <row r="55" spans="1:8" ht="12.75">
      <c r="A55" s="2"/>
      <c r="C55" s="1"/>
      <c r="D55" s="10"/>
      <c r="E55" s="10"/>
      <c r="G55" s="17" t="s">
        <v>12</v>
      </c>
      <c r="H55" s="17" t="s">
        <v>12</v>
      </c>
    </row>
    <row r="56" spans="1:5" ht="12.75">
      <c r="A56" s="2"/>
      <c r="B56" s="2" t="s">
        <v>134</v>
      </c>
      <c r="C56" s="1"/>
      <c r="D56" s="1"/>
      <c r="E56" s="1"/>
    </row>
    <row r="57" spans="1:8" ht="12.75">
      <c r="A57" s="2"/>
      <c r="B57" s="1" t="s">
        <v>62</v>
      </c>
      <c r="C57" s="1"/>
      <c r="D57" s="1"/>
      <c r="E57" s="1"/>
      <c r="G57" s="7">
        <v>14843</v>
      </c>
      <c r="H57" s="7">
        <v>73747</v>
      </c>
    </row>
    <row r="58" spans="1:8" ht="12.75">
      <c r="A58" s="2"/>
      <c r="B58" s="1" t="s">
        <v>61</v>
      </c>
      <c r="C58" s="1"/>
      <c r="D58" s="1"/>
      <c r="E58" s="1"/>
      <c r="G58" s="7">
        <v>1902</v>
      </c>
      <c r="H58" s="7">
        <v>13488</v>
      </c>
    </row>
    <row r="59" spans="1:8" ht="12.75">
      <c r="A59" s="2"/>
      <c r="B59" s="1" t="s">
        <v>63</v>
      </c>
      <c r="C59" s="1"/>
      <c r="D59" s="1"/>
      <c r="E59" s="1"/>
      <c r="G59" s="8">
        <v>60</v>
      </c>
      <c r="H59" s="8">
        <v>300</v>
      </c>
    </row>
    <row r="60" spans="1:8" ht="12.75">
      <c r="A60" s="2"/>
      <c r="B60" s="1" t="s">
        <v>7</v>
      </c>
      <c r="C60" s="1"/>
      <c r="D60" s="1"/>
      <c r="E60" s="1"/>
      <c r="G60" s="10">
        <f>SUM(G57:G59)</f>
        <v>16805</v>
      </c>
      <c r="H60" s="10">
        <f>SUM(H57:H59)</f>
        <v>87535</v>
      </c>
    </row>
    <row r="61" spans="1:8" ht="12.75">
      <c r="A61" s="2"/>
      <c r="B61" s="1" t="s">
        <v>64</v>
      </c>
      <c r="C61" s="1"/>
      <c r="D61" s="10"/>
      <c r="E61" s="10"/>
      <c r="G61" s="8">
        <v>-60</v>
      </c>
      <c r="H61" s="8">
        <v>-300</v>
      </c>
    </row>
    <row r="62" spans="1:8" ht="12.75">
      <c r="A62" s="2"/>
      <c r="B62" s="1"/>
      <c r="C62" s="1"/>
      <c r="D62" s="10"/>
      <c r="E62" s="10"/>
      <c r="G62" s="10"/>
      <c r="H62" s="10"/>
    </row>
    <row r="63" spans="1:8" ht="13.5" thickBot="1">
      <c r="A63" s="2"/>
      <c r="B63" s="1" t="s">
        <v>198</v>
      </c>
      <c r="C63" s="1"/>
      <c r="D63" s="10"/>
      <c r="E63" s="10"/>
      <c r="G63" s="9">
        <f>+G60+G61</f>
        <v>16745</v>
      </c>
      <c r="H63" s="9">
        <f>+H60+H61</f>
        <v>87235</v>
      </c>
    </row>
    <row r="64" ht="12.75">
      <c r="A64" s="2"/>
    </row>
    <row r="65" spans="1:5" ht="12.75">
      <c r="A65" s="2"/>
      <c r="B65" s="2" t="s">
        <v>135</v>
      </c>
      <c r="C65" s="1"/>
      <c r="D65" s="1"/>
      <c r="E65" s="1"/>
    </row>
    <row r="66" spans="1:8" ht="12.75">
      <c r="A66" s="2"/>
      <c r="B66" s="1" t="s">
        <v>62</v>
      </c>
      <c r="C66" s="1"/>
      <c r="D66" s="1"/>
      <c r="E66" s="1"/>
      <c r="G66" s="7">
        <v>-584</v>
      </c>
      <c r="H66" s="7">
        <v>2095</v>
      </c>
    </row>
    <row r="67" spans="1:8" ht="12.75">
      <c r="A67" s="2"/>
      <c r="B67" s="1" t="s">
        <v>61</v>
      </c>
      <c r="C67" s="1"/>
      <c r="D67" s="1"/>
      <c r="E67" s="1"/>
      <c r="G67" s="7">
        <v>-1298</v>
      </c>
      <c r="H67" s="7">
        <v>-356</v>
      </c>
    </row>
    <row r="68" spans="1:8" ht="12.75">
      <c r="A68" s="2"/>
      <c r="B68" s="1" t="s">
        <v>63</v>
      </c>
      <c r="C68" s="1"/>
      <c r="D68" s="1"/>
      <c r="E68" s="1"/>
      <c r="G68" s="8">
        <v>-663</v>
      </c>
      <c r="H68" s="8">
        <v>-1346</v>
      </c>
    </row>
    <row r="69" spans="1:8" ht="12.75">
      <c r="A69" s="2"/>
      <c r="B69" s="1"/>
      <c r="C69" s="1"/>
      <c r="D69" s="1"/>
      <c r="E69" s="1"/>
      <c r="G69" s="10"/>
      <c r="H69" s="10"/>
    </row>
    <row r="70" spans="1:8" ht="12.75">
      <c r="A70" s="2"/>
      <c r="B70" s="1" t="s">
        <v>197</v>
      </c>
      <c r="C70" s="1"/>
      <c r="D70" s="1"/>
      <c r="E70" s="1"/>
      <c r="G70" s="10">
        <f>SUM(G66:G69)</f>
        <v>-2545</v>
      </c>
      <c r="H70" s="10">
        <f>SUM(H66:H69)</f>
        <v>393</v>
      </c>
    </row>
    <row r="71" spans="1:8" ht="12.75">
      <c r="A71" s="2"/>
      <c r="B71" s="1" t="s">
        <v>195</v>
      </c>
      <c r="C71" s="1"/>
      <c r="D71" s="1"/>
      <c r="E71" s="1"/>
      <c r="G71" s="10">
        <v>-697</v>
      </c>
      <c r="H71" s="10">
        <v>-3049</v>
      </c>
    </row>
    <row r="72" spans="1:8" ht="12.75">
      <c r="A72" s="2"/>
      <c r="B72" s="1" t="s">
        <v>237</v>
      </c>
      <c r="C72" s="1"/>
      <c r="D72" s="1"/>
      <c r="E72" s="1"/>
      <c r="G72" s="10">
        <v>0</v>
      </c>
      <c r="H72" s="10">
        <v>-307</v>
      </c>
    </row>
    <row r="73" spans="1:8" ht="12.75">
      <c r="A73" s="2"/>
      <c r="B73" s="1" t="s">
        <v>334</v>
      </c>
      <c r="C73" s="1"/>
      <c r="D73" s="1"/>
      <c r="E73" s="1"/>
      <c r="G73" s="10">
        <v>1003</v>
      </c>
      <c r="H73" s="10">
        <v>1003</v>
      </c>
    </row>
    <row r="74" spans="1:8" ht="12.75">
      <c r="A74" s="2"/>
      <c r="B74" s="1" t="s">
        <v>158</v>
      </c>
      <c r="C74" s="1"/>
      <c r="D74" s="1"/>
      <c r="E74" s="1"/>
      <c r="G74" s="8">
        <v>0</v>
      </c>
      <c r="H74" s="8">
        <v>422</v>
      </c>
    </row>
    <row r="75" spans="1:8" ht="12.75">
      <c r="A75" s="2"/>
      <c r="B75" s="1"/>
      <c r="C75" s="1"/>
      <c r="D75" s="1"/>
      <c r="E75" s="1"/>
      <c r="G75" s="10"/>
      <c r="H75" s="10"/>
    </row>
    <row r="76" spans="1:8" ht="12.75">
      <c r="A76" s="2"/>
      <c r="B76" s="1" t="s">
        <v>236</v>
      </c>
      <c r="C76" s="1"/>
      <c r="D76" s="1"/>
      <c r="E76" s="1"/>
      <c r="G76" s="7">
        <f>SUM(G70:G74)</f>
        <v>-2239</v>
      </c>
      <c r="H76" s="7">
        <f>SUM(H70:H74)</f>
        <v>-1538</v>
      </c>
    </row>
    <row r="77" spans="1:8" ht="12.75">
      <c r="A77" s="2"/>
      <c r="B77" s="1" t="s">
        <v>174</v>
      </c>
      <c r="C77" s="1"/>
      <c r="D77" s="1"/>
      <c r="E77" s="1"/>
      <c r="G77" s="7">
        <v>112</v>
      </c>
      <c r="H77" s="7">
        <v>-217</v>
      </c>
    </row>
    <row r="78" spans="1:8" ht="12.75">
      <c r="A78" s="2"/>
      <c r="B78" s="1" t="s">
        <v>196</v>
      </c>
      <c r="C78" s="1"/>
      <c r="D78" s="1"/>
      <c r="E78" s="1"/>
      <c r="G78" s="7">
        <v>8</v>
      </c>
      <c r="H78" s="7">
        <v>-218</v>
      </c>
    </row>
    <row r="79" spans="1:8" ht="12.75">
      <c r="A79" s="2"/>
      <c r="B79" s="1"/>
      <c r="C79" s="1"/>
      <c r="D79" s="1"/>
      <c r="E79" s="1"/>
      <c r="G79" s="15"/>
      <c r="H79" s="15"/>
    </row>
    <row r="80" spans="1:8" ht="13.5" thickBot="1">
      <c r="A80" s="2"/>
      <c r="B80" s="1" t="s">
        <v>167</v>
      </c>
      <c r="C80" s="1"/>
      <c r="D80" s="1"/>
      <c r="E80" s="1"/>
      <c r="G80" s="43">
        <f>SUM(G76:G78)</f>
        <v>-2119</v>
      </c>
      <c r="H80" s="43">
        <f>SUM(H76:H78)</f>
        <v>-1973</v>
      </c>
    </row>
    <row r="81" spans="1:8" ht="12.75">
      <c r="A81" s="2"/>
      <c r="B81" s="1"/>
      <c r="C81" s="1"/>
      <c r="D81" s="1"/>
      <c r="E81" s="1"/>
      <c r="G81" s="10"/>
      <c r="H81" s="10"/>
    </row>
    <row r="82" spans="1:11" ht="12.75">
      <c r="A82" s="2" t="s">
        <v>80</v>
      </c>
      <c r="B82" s="2" t="s">
        <v>70</v>
      </c>
      <c r="C82" s="1"/>
      <c r="D82" s="1"/>
      <c r="E82" s="1"/>
      <c r="F82" s="1"/>
      <c r="G82" s="11"/>
      <c r="H82" s="1"/>
      <c r="I82" s="1"/>
      <c r="J82" s="1"/>
      <c r="K82" s="1"/>
    </row>
    <row r="83" spans="1:11" ht="12.75">
      <c r="A83" s="2"/>
      <c r="B83" s="1" t="s">
        <v>360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1" t="s">
        <v>361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 t="s">
        <v>81</v>
      </c>
      <c r="B86" s="2" t="s">
        <v>193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29" t="s">
        <v>245</v>
      </c>
      <c r="C87" s="29"/>
      <c r="D87" s="29"/>
      <c r="E87" s="29"/>
      <c r="F87" s="29"/>
      <c r="G87" s="29"/>
      <c r="H87" s="29"/>
      <c r="I87" s="29"/>
      <c r="J87" s="29"/>
      <c r="K87" s="1"/>
    </row>
    <row r="88" spans="1:11" ht="12.7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 t="s">
        <v>82</v>
      </c>
      <c r="B89" s="2" t="s">
        <v>42</v>
      </c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"/>
      <c r="B90" s="1" t="s">
        <v>293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"/>
      <c r="B91" s="1" t="s">
        <v>294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2"/>
      <c r="B93" s="1" t="s">
        <v>384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2"/>
      <c r="B95" s="1"/>
      <c r="C95" s="1"/>
      <c r="D95" s="1"/>
      <c r="E95" s="1"/>
      <c r="G95" s="17" t="s">
        <v>12</v>
      </c>
      <c r="H95" s="1"/>
      <c r="I95" s="1"/>
      <c r="J95" s="1"/>
      <c r="K95" s="1"/>
    </row>
    <row r="96" spans="1:11" ht="12.75">
      <c r="A96" s="2"/>
      <c r="B96" s="1" t="s">
        <v>385</v>
      </c>
      <c r="C96" s="1"/>
      <c r="D96" s="1"/>
      <c r="E96" s="1"/>
      <c r="G96" s="1">
        <v>962</v>
      </c>
      <c r="H96" s="1"/>
      <c r="I96" s="1"/>
      <c r="J96" s="1"/>
      <c r="K96" s="1"/>
    </row>
    <row r="97" spans="1:11" ht="12.75">
      <c r="A97" s="2"/>
      <c r="B97" s="1" t="s">
        <v>386</v>
      </c>
      <c r="C97" s="1"/>
      <c r="D97" s="1"/>
      <c r="E97" s="1"/>
      <c r="G97" s="1">
        <v>1013</v>
      </c>
      <c r="H97" s="1"/>
      <c r="I97" s="1"/>
      <c r="J97" s="1"/>
      <c r="K97" s="1"/>
    </row>
    <row r="98" spans="1:11" ht="12.75">
      <c r="A98" s="2"/>
      <c r="B98" s="1" t="s">
        <v>16</v>
      </c>
      <c r="C98" s="1"/>
      <c r="D98" s="1"/>
      <c r="E98" s="1"/>
      <c r="G98" s="1">
        <v>611</v>
      </c>
      <c r="H98" s="1"/>
      <c r="I98" s="1"/>
      <c r="J98" s="1"/>
      <c r="K98" s="1"/>
    </row>
    <row r="99" spans="1:11" ht="12.75">
      <c r="A99" s="2"/>
      <c r="B99" s="1" t="s">
        <v>387</v>
      </c>
      <c r="C99" s="1"/>
      <c r="D99" s="1"/>
      <c r="E99" s="1"/>
      <c r="G99" s="1">
        <v>75</v>
      </c>
      <c r="H99" s="1"/>
      <c r="I99" s="1"/>
      <c r="J99" s="1"/>
      <c r="K99" s="1"/>
    </row>
    <row r="100" spans="1:11" ht="12.75">
      <c r="A100" s="2"/>
      <c r="B100" s="1" t="s">
        <v>389</v>
      </c>
      <c r="C100" s="1"/>
      <c r="D100" s="1"/>
      <c r="E100" s="1"/>
      <c r="G100" s="7">
        <v>979</v>
      </c>
      <c r="H100" s="1"/>
      <c r="I100" s="1"/>
      <c r="J100" s="1"/>
      <c r="K100" s="1"/>
    </row>
    <row r="101" spans="1:11" ht="12.75">
      <c r="A101" s="2"/>
      <c r="B101" s="1" t="s">
        <v>388</v>
      </c>
      <c r="C101" s="1"/>
      <c r="D101" s="1"/>
      <c r="E101" s="1"/>
      <c r="G101" s="7">
        <v>-3161</v>
      </c>
      <c r="H101" s="1"/>
      <c r="I101" s="1"/>
      <c r="J101" s="1"/>
      <c r="K101" s="1"/>
    </row>
    <row r="102" spans="1:11" ht="12.75">
      <c r="A102" s="2"/>
      <c r="B102" s="1" t="s">
        <v>121</v>
      </c>
      <c r="C102" s="1"/>
      <c r="D102" s="1"/>
      <c r="E102" s="1"/>
      <c r="G102" s="8">
        <v>-632</v>
      </c>
      <c r="H102" s="1"/>
      <c r="I102" s="1"/>
      <c r="J102" s="1"/>
      <c r="K102" s="1"/>
    </row>
    <row r="103" spans="1:11" ht="12.75">
      <c r="A103" s="2"/>
      <c r="B103" s="2" t="s">
        <v>7</v>
      </c>
      <c r="C103" s="1"/>
      <c r="D103" s="1"/>
      <c r="E103" s="1"/>
      <c r="G103" s="7"/>
      <c r="H103" s="1"/>
      <c r="I103" s="1"/>
      <c r="J103" s="1"/>
      <c r="K103" s="1"/>
    </row>
    <row r="104" spans="1:11" ht="12.75">
      <c r="A104" s="2"/>
      <c r="B104" s="1" t="s">
        <v>390</v>
      </c>
      <c r="C104" s="1"/>
      <c r="D104" s="1"/>
      <c r="E104" s="1"/>
      <c r="G104" s="7">
        <f>SUM(G96:G103)</f>
        <v>-153</v>
      </c>
      <c r="H104" s="1"/>
      <c r="I104" s="1"/>
      <c r="J104" s="1"/>
      <c r="K104" s="1"/>
    </row>
    <row r="105" spans="1:11" ht="12.75">
      <c r="A105" s="2"/>
      <c r="B105" s="1" t="s">
        <v>391</v>
      </c>
      <c r="C105" s="1"/>
      <c r="D105" s="1"/>
      <c r="E105" s="1"/>
      <c r="G105" s="1">
        <v>50</v>
      </c>
      <c r="H105" s="1"/>
      <c r="I105" s="1"/>
      <c r="J105" s="1"/>
      <c r="K105" s="1"/>
    </row>
    <row r="106" spans="1:11" ht="12.75">
      <c r="A106" s="2"/>
      <c r="B106" s="1" t="s">
        <v>392</v>
      </c>
      <c r="C106" s="1"/>
      <c r="D106" s="1"/>
      <c r="E106" s="1"/>
      <c r="G106" s="1">
        <v>800</v>
      </c>
      <c r="H106" s="1"/>
      <c r="I106" s="1"/>
      <c r="J106" s="1"/>
      <c r="K106" s="1"/>
    </row>
    <row r="107" spans="1:11" ht="12.75">
      <c r="A107" s="2"/>
      <c r="B107" s="1"/>
      <c r="C107" s="1"/>
      <c r="D107" s="1"/>
      <c r="E107" s="1"/>
      <c r="G107" s="52"/>
      <c r="H107" s="1"/>
      <c r="I107" s="1"/>
      <c r="J107" s="1"/>
      <c r="K107" s="1"/>
    </row>
    <row r="108" spans="1:11" ht="13.5" thickBot="1">
      <c r="A108" s="2"/>
      <c r="B108" s="1" t="s">
        <v>393</v>
      </c>
      <c r="C108" s="1"/>
      <c r="D108" s="1"/>
      <c r="E108" s="1"/>
      <c r="G108" s="83">
        <f>+G106+G105-G104</f>
        <v>1003</v>
      </c>
      <c r="H108" s="1"/>
      <c r="I108" s="1"/>
      <c r="J108" s="1"/>
      <c r="K108" s="1"/>
    </row>
    <row r="109" spans="1:11" ht="13.5" thickTop="1">
      <c r="A109" s="2"/>
      <c r="B109" s="2"/>
      <c r="C109" s="1"/>
      <c r="D109" s="1"/>
      <c r="E109" s="1"/>
      <c r="F109" s="1"/>
      <c r="G109" s="7"/>
      <c r="H109" s="1"/>
      <c r="I109" s="1"/>
      <c r="J109" s="1"/>
      <c r="K109" s="1"/>
    </row>
    <row r="110" spans="1:11" ht="12.75">
      <c r="A110" s="2"/>
      <c r="B110" s="1" t="s">
        <v>392</v>
      </c>
      <c r="C110" s="1"/>
      <c r="D110" s="1"/>
      <c r="E110" s="1"/>
      <c r="F110" s="1"/>
      <c r="G110" s="7">
        <v>800</v>
      </c>
      <c r="H110" s="1"/>
      <c r="I110" s="1"/>
      <c r="J110" s="1"/>
      <c r="K110" s="1"/>
    </row>
    <row r="111" spans="1:11" ht="12.75">
      <c r="A111" s="2"/>
      <c r="B111" s="1" t="s">
        <v>394</v>
      </c>
      <c r="C111" s="1"/>
      <c r="D111" s="1"/>
      <c r="E111" s="1"/>
      <c r="F111" s="1"/>
      <c r="G111" s="7">
        <v>-75</v>
      </c>
      <c r="H111" s="1"/>
      <c r="I111" s="1"/>
      <c r="J111" s="1"/>
      <c r="K111" s="1"/>
    </row>
    <row r="112" spans="1:11" ht="12.75">
      <c r="A112" s="2"/>
      <c r="B112" s="1"/>
      <c r="C112" s="1"/>
      <c r="D112" s="1"/>
      <c r="E112" s="1"/>
      <c r="F112" s="1"/>
      <c r="G112" s="15"/>
      <c r="H112" s="1"/>
      <c r="I112" s="1"/>
      <c r="J112" s="1"/>
      <c r="K112" s="1"/>
    </row>
    <row r="113" spans="1:11" ht="13.5" thickBot="1">
      <c r="A113" s="2"/>
      <c r="B113" s="1" t="s">
        <v>395</v>
      </c>
      <c r="C113" s="1"/>
      <c r="D113" s="1"/>
      <c r="E113" s="1"/>
      <c r="F113" s="1"/>
      <c r="G113" s="84">
        <f>SUM(G110:G112)</f>
        <v>725</v>
      </c>
      <c r="H113" s="1"/>
      <c r="I113" s="1"/>
      <c r="J113" s="1"/>
      <c r="K113" s="1"/>
    </row>
    <row r="114" spans="1:11" ht="13.5" thickTop="1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2" t="s">
        <v>83</v>
      </c>
      <c r="B115" s="2" t="s">
        <v>51</v>
      </c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 t="s">
        <v>153</v>
      </c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2" t="s">
        <v>125</v>
      </c>
      <c r="B118" s="2" t="s">
        <v>147</v>
      </c>
      <c r="C118" s="2"/>
      <c r="D118" s="2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 t="s">
        <v>292</v>
      </c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 t="s">
        <v>151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0" ht="12.75">
      <c r="A121" s="1"/>
      <c r="B121" s="1"/>
      <c r="C121" s="1"/>
      <c r="D121" s="1"/>
      <c r="E121" s="1"/>
      <c r="G121" s="25" t="s">
        <v>288</v>
      </c>
      <c r="H121" s="25" t="s">
        <v>283</v>
      </c>
      <c r="J121" s="63"/>
    </row>
    <row r="122" spans="1:10" ht="12.75">
      <c r="A122" s="1"/>
      <c r="B122" s="1"/>
      <c r="C122" s="1"/>
      <c r="D122" s="1"/>
      <c r="E122" s="1"/>
      <c r="G122" s="50" t="s">
        <v>282</v>
      </c>
      <c r="H122" s="50" t="s">
        <v>282</v>
      </c>
      <c r="J122" s="50"/>
    </row>
    <row r="123" spans="1:10" ht="12.75">
      <c r="A123" s="1"/>
      <c r="B123" s="1"/>
      <c r="C123" s="1"/>
      <c r="D123" s="1"/>
      <c r="E123" s="1"/>
      <c r="G123" s="17" t="s">
        <v>12</v>
      </c>
      <c r="H123" s="17" t="s">
        <v>12</v>
      </c>
      <c r="J123" s="17"/>
    </row>
    <row r="124" spans="1:10" ht="12.75">
      <c r="A124" s="1"/>
      <c r="B124" s="1" t="s">
        <v>154</v>
      </c>
      <c r="C124" s="1"/>
      <c r="D124" s="1"/>
      <c r="E124" s="1"/>
      <c r="G124" s="17"/>
      <c r="H124" s="17"/>
      <c r="J124" s="1"/>
    </row>
    <row r="125" spans="1:10" ht="12.75">
      <c r="A125" s="1"/>
      <c r="B125" s="1" t="s">
        <v>148</v>
      </c>
      <c r="C125" s="1"/>
      <c r="D125" s="1"/>
      <c r="E125" s="1"/>
      <c r="G125" s="64">
        <v>1719</v>
      </c>
      <c r="H125" s="64">
        <v>7412</v>
      </c>
      <c r="J125" s="7"/>
    </row>
    <row r="126" spans="1:10" ht="12.75">
      <c r="A126" s="1"/>
      <c r="B126" s="1"/>
      <c r="C126" s="1"/>
      <c r="D126" s="1"/>
      <c r="E126" s="1"/>
      <c r="G126" s="64"/>
      <c r="H126" s="64"/>
      <c r="J126" s="1"/>
    </row>
    <row r="127" spans="1:10" ht="12.75">
      <c r="A127" s="1"/>
      <c r="B127" s="1" t="s">
        <v>155</v>
      </c>
      <c r="C127" s="1"/>
      <c r="D127" s="1"/>
      <c r="E127" s="1"/>
      <c r="G127" s="64"/>
      <c r="H127" s="64"/>
      <c r="J127" s="1"/>
    </row>
    <row r="128" spans="1:10" ht="12.75">
      <c r="A128" s="1"/>
      <c r="B128" s="1" t="s">
        <v>148</v>
      </c>
      <c r="C128" s="1"/>
      <c r="D128" s="1"/>
      <c r="E128" s="1"/>
      <c r="G128" s="64">
        <v>2284</v>
      </c>
      <c r="H128" s="64">
        <v>11129</v>
      </c>
      <c r="J128" s="7"/>
    </row>
    <row r="129" spans="1:10" ht="12.75">
      <c r="A129" s="1" t="s">
        <v>7</v>
      </c>
      <c r="B129" s="1"/>
      <c r="C129" s="1"/>
      <c r="D129" s="1"/>
      <c r="E129" s="1"/>
      <c r="G129" s="7"/>
      <c r="H129" s="7"/>
      <c r="J129" s="1"/>
    </row>
    <row r="130" spans="1:10" ht="12.75">
      <c r="A130" s="1"/>
      <c r="B130" s="1" t="s">
        <v>165</v>
      </c>
      <c r="C130" s="1"/>
      <c r="D130" s="1"/>
      <c r="E130" s="1"/>
      <c r="G130" s="7"/>
      <c r="H130" s="7"/>
      <c r="J130" s="1"/>
    </row>
    <row r="131" spans="1:10" ht="12.75">
      <c r="A131" s="1"/>
      <c r="B131" s="1" t="s">
        <v>157</v>
      </c>
      <c r="C131" s="1"/>
      <c r="D131" s="1"/>
      <c r="E131" s="1"/>
      <c r="G131" s="7">
        <v>36</v>
      </c>
      <c r="H131" s="7">
        <v>135</v>
      </c>
      <c r="J131" s="1"/>
    </row>
    <row r="132" spans="1:10" ht="12.75">
      <c r="A132" s="1"/>
      <c r="B132" s="1"/>
      <c r="C132" s="1"/>
      <c r="D132" s="1"/>
      <c r="E132" s="1"/>
      <c r="G132" s="7"/>
      <c r="H132" s="7"/>
      <c r="J132" s="1"/>
    </row>
    <row r="133" spans="1:10" ht="12.75">
      <c r="A133" s="1"/>
      <c r="B133" s="1" t="s">
        <v>149</v>
      </c>
      <c r="C133" s="1"/>
      <c r="D133" s="1"/>
      <c r="E133" s="1"/>
      <c r="G133" s="7"/>
      <c r="H133" s="7"/>
      <c r="J133" s="1"/>
    </row>
    <row r="134" spans="1:10" ht="12.75">
      <c r="A134" s="1"/>
      <c r="B134" s="1" t="s">
        <v>148</v>
      </c>
      <c r="C134" s="1"/>
      <c r="D134" s="1"/>
      <c r="E134" s="1"/>
      <c r="G134" s="7">
        <v>30</v>
      </c>
      <c r="H134" s="7">
        <v>150</v>
      </c>
      <c r="J134" s="1"/>
    </row>
    <row r="135" spans="1:10" ht="12.75">
      <c r="A135" s="1"/>
      <c r="B135" s="1"/>
      <c r="C135" s="1"/>
      <c r="D135" s="1"/>
      <c r="E135" s="1"/>
      <c r="G135" s="7"/>
      <c r="H135" s="7"/>
      <c r="J135" s="1"/>
    </row>
    <row r="136" spans="1:10" ht="12.75">
      <c r="A136" s="1"/>
      <c r="B136" s="1" t="s">
        <v>150</v>
      </c>
      <c r="C136" s="1"/>
      <c r="D136" s="1"/>
      <c r="E136" s="1"/>
      <c r="G136" s="7"/>
      <c r="H136" s="7"/>
      <c r="J136" s="1"/>
    </row>
    <row r="137" spans="1:10" ht="12.75">
      <c r="A137" s="1"/>
      <c r="B137" s="1" t="s">
        <v>148</v>
      </c>
      <c r="C137" s="1"/>
      <c r="D137" s="1"/>
      <c r="E137" s="1"/>
      <c r="G137" s="7">
        <v>24</v>
      </c>
      <c r="H137" s="24">
        <v>120</v>
      </c>
      <c r="J137" s="1"/>
    </row>
    <row r="138" spans="1:10" ht="12.75">
      <c r="A138" s="1"/>
      <c r="B138" s="1"/>
      <c r="C138" s="1"/>
      <c r="D138" s="1"/>
      <c r="E138" s="1"/>
      <c r="G138" s="7"/>
      <c r="H138" s="7"/>
      <c r="J138" s="1"/>
    </row>
    <row r="139" spans="1:10" ht="12.75">
      <c r="A139" s="1"/>
      <c r="B139" s="1" t="s">
        <v>234</v>
      </c>
      <c r="C139" s="1"/>
      <c r="D139" s="1"/>
      <c r="E139" s="1"/>
      <c r="G139" s="7"/>
      <c r="H139" s="7"/>
      <c r="J139" s="1"/>
    </row>
    <row r="140" spans="1:10" ht="12.75">
      <c r="A140" s="1"/>
      <c r="B140" s="1" t="s">
        <v>235</v>
      </c>
      <c r="C140" s="1"/>
      <c r="D140" s="1"/>
      <c r="E140" s="1"/>
      <c r="G140" s="7">
        <v>81</v>
      </c>
      <c r="H140" s="7">
        <v>405</v>
      </c>
      <c r="J140" s="1"/>
    </row>
    <row r="141" spans="1:11" ht="12.75">
      <c r="A141" s="1"/>
      <c r="B141" s="1"/>
      <c r="C141" s="1"/>
      <c r="D141" s="1"/>
      <c r="E141" s="1"/>
      <c r="G141" s="7"/>
      <c r="H141" s="7"/>
      <c r="J141" s="7"/>
      <c r="K141" s="1"/>
    </row>
    <row r="142" spans="1:11" ht="12.75">
      <c r="A142" s="1"/>
      <c r="B142" s="1" t="s">
        <v>240</v>
      </c>
      <c r="C142" s="1"/>
      <c r="D142" s="1"/>
      <c r="E142" s="1"/>
      <c r="F142" s="7"/>
      <c r="G142" s="1"/>
      <c r="H142" s="1"/>
      <c r="I142" s="7"/>
      <c r="J142" s="7"/>
      <c r="K142" s="1"/>
    </row>
    <row r="143" spans="1:11" ht="12.75">
      <c r="A143" s="1"/>
      <c r="B143" s="1" t="s">
        <v>239</v>
      </c>
      <c r="C143" s="1"/>
      <c r="D143" s="1"/>
      <c r="E143" s="1"/>
      <c r="F143" s="7"/>
      <c r="G143" s="1"/>
      <c r="H143" s="1"/>
      <c r="I143" s="7"/>
      <c r="J143" s="7"/>
      <c r="K143" s="1"/>
    </row>
    <row r="144" spans="1:11" ht="12.75">
      <c r="A144" s="1"/>
      <c r="B144" s="1"/>
      <c r="C144" s="1"/>
      <c r="D144" s="1"/>
      <c r="E144" s="1"/>
      <c r="F144" s="7"/>
      <c r="G144" s="1"/>
      <c r="H144" s="1"/>
      <c r="I144" s="7"/>
      <c r="J144" s="7"/>
      <c r="K144" s="1"/>
    </row>
    <row r="145" spans="1:11" ht="12.75">
      <c r="A145" s="2" t="s">
        <v>296</v>
      </c>
      <c r="B145" s="2" t="s">
        <v>297</v>
      </c>
      <c r="C145" s="1"/>
      <c r="D145" s="1"/>
      <c r="E145" s="1"/>
      <c r="F145" s="7"/>
      <c r="G145" s="1"/>
      <c r="H145" s="1"/>
      <c r="I145" s="7"/>
      <c r="J145" s="7"/>
      <c r="K145" s="1"/>
    </row>
    <row r="146" spans="1:11" ht="12.75">
      <c r="A146" s="1"/>
      <c r="B146" s="1" t="s">
        <v>301</v>
      </c>
      <c r="C146" s="1"/>
      <c r="D146" s="1"/>
      <c r="E146" s="1"/>
      <c r="F146" s="7"/>
      <c r="G146" s="1"/>
      <c r="H146" s="1"/>
      <c r="I146" s="7"/>
      <c r="J146" s="7"/>
      <c r="K146" s="1"/>
    </row>
    <row r="147" spans="1:11" ht="12.75">
      <c r="A147" s="1"/>
      <c r="B147" s="1"/>
      <c r="C147" s="1"/>
      <c r="D147" s="1"/>
      <c r="E147" s="1"/>
      <c r="F147" s="7"/>
      <c r="G147" s="17" t="s">
        <v>299</v>
      </c>
      <c r="H147" s="17"/>
      <c r="I147" s="7"/>
      <c r="J147" s="7"/>
      <c r="K147" s="1"/>
    </row>
    <row r="148" spans="1:11" ht="12.75">
      <c r="A148" s="1"/>
      <c r="B148" s="1"/>
      <c r="C148" s="1"/>
      <c r="D148" s="1"/>
      <c r="E148" s="1"/>
      <c r="F148" s="7"/>
      <c r="G148" s="59">
        <v>40999</v>
      </c>
      <c r="H148" s="74"/>
      <c r="I148" s="7"/>
      <c r="J148" s="7"/>
      <c r="K148" s="1"/>
    </row>
    <row r="149" spans="1:11" ht="12.75">
      <c r="A149" s="1"/>
      <c r="B149" s="1"/>
      <c r="C149" s="1"/>
      <c r="D149" s="1"/>
      <c r="E149" s="1"/>
      <c r="F149" s="7"/>
      <c r="G149" s="59" t="s">
        <v>12</v>
      </c>
      <c r="H149" s="59"/>
      <c r="I149" s="7"/>
      <c r="J149" s="7"/>
      <c r="K149" s="1"/>
    </row>
    <row r="150" spans="1:11" ht="12.75">
      <c r="A150" s="1"/>
      <c r="B150" s="1" t="s">
        <v>300</v>
      </c>
      <c r="C150" s="1"/>
      <c r="D150" s="1"/>
      <c r="E150" s="1"/>
      <c r="F150" s="7"/>
      <c r="G150" s="1"/>
      <c r="H150" s="1"/>
      <c r="I150" s="7"/>
      <c r="J150" s="7"/>
      <c r="K150" s="1"/>
    </row>
    <row r="151" spans="1:11" ht="12.75">
      <c r="A151" s="1"/>
      <c r="B151" s="1" t="s">
        <v>298</v>
      </c>
      <c r="C151" s="1"/>
      <c r="D151" s="1"/>
      <c r="E151" s="1"/>
      <c r="F151" s="7"/>
      <c r="G151" s="1">
        <v>494</v>
      </c>
      <c r="H151" s="1"/>
      <c r="I151" s="7"/>
      <c r="J151" s="7"/>
      <c r="K151" s="1"/>
    </row>
    <row r="152" spans="1:11" ht="12.75">
      <c r="A152" s="1"/>
      <c r="B152" s="1"/>
      <c r="C152" s="1"/>
      <c r="D152" s="1"/>
      <c r="E152" s="1"/>
      <c r="F152" s="7"/>
      <c r="G152" s="1"/>
      <c r="H152" s="1"/>
      <c r="I152" s="7"/>
      <c r="J152" s="7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2" t="s">
        <v>84</v>
      </c>
      <c r="B154" s="2" t="s">
        <v>109</v>
      </c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2" t="s">
        <v>108</v>
      </c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2" t="s">
        <v>85</v>
      </c>
      <c r="B157" s="2" t="s">
        <v>38</v>
      </c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2"/>
      <c r="B158" s="2"/>
      <c r="C158" s="1"/>
      <c r="D158" s="1"/>
      <c r="E158" s="1"/>
      <c r="F158" s="1"/>
      <c r="G158" s="63" t="s">
        <v>11</v>
      </c>
      <c r="H158" s="63" t="s">
        <v>283</v>
      </c>
      <c r="I158" s="63" t="s">
        <v>303</v>
      </c>
      <c r="J158" s="1"/>
      <c r="K158" s="1"/>
    </row>
    <row r="159" spans="1:11" ht="12.75">
      <c r="A159" s="2"/>
      <c r="B159" s="2"/>
      <c r="C159" s="1"/>
      <c r="D159" s="1"/>
      <c r="E159" s="1"/>
      <c r="F159" s="1"/>
      <c r="G159" s="63" t="s">
        <v>318</v>
      </c>
      <c r="H159" s="63" t="s">
        <v>319</v>
      </c>
      <c r="I159" s="63" t="s">
        <v>319</v>
      </c>
      <c r="J159" s="1"/>
      <c r="K159" s="1"/>
    </row>
    <row r="160" spans="1:11" ht="12.75">
      <c r="A160" s="2"/>
      <c r="C160" s="1"/>
      <c r="D160" s="1"/>
      <c r="E160" s="1"/>
      <c r="G160" s="77" t="s">
        <v>282</v>
      </c>
      <c r="H160" s="77" t="s">
        <v>282</v>
      </c>
      <c r="I160" s="77" t="s">
        <v>304</v>
      </c>
      <c r="J160" s="1"/>
      <c r="K160" s="1"/>
    </row>
    <row r="161" spans="1:11" ht="12.75">
      <c r="A161" s="2"/>
      <c r="C161" s="1"/>
      <c r="D161" s="1"/>
      <c r="E161" s="1"/>
      <c r="G161" s="17" t="s">
        <v>12</v>
      </c>
      <c r="H161" s="17" t="s">
        <v>12</v>
      </c>
      <c r="I161" s="17" t="s">
        <v>12</v>
      </c>
      <c r="J161" s="1"/>
      <c r="K161" s="1"/>
    </row>
    <row r="162" spans="1:11" ht="12.75">
      <c r="A162" s="2"/>
      <c r="B162" s="1" t="s">
        <v>102</v>
      </c>
      <c r="C162" s="1"/>
      <c r="D162" s="1"/>
      <c r="E162" s="1"/>
      <c r="G162" s="7">
        <v>-137</v>
      </c>
      <c r="H162" s="7">
        <v>118</v>
      </c>
      <c r="I162" s="1">
        <v>30</v>
      </c>
      <c r="J162" s="1"/>
      <c r="K162" s="1"/>
    </row>
    <row r="163" spans="1:11" ht="12.75">
      <c r="A163" s="2"/>
      <c r="B163" s="1" t="s">
        <v>238</v>
      </c>
      <c r="C163" s="1"/>
      <c r="D163" s="1"/>
      <c r="E163" s="1"/>
      <c r="G163" s="7">
        <v>22</v>
      </c>
      <c r="H163" s="7">
        <v>18</v>
      </c>
      <c r="I163" s="1">
        <v>154</v>
      </c>
      <c r="J163" s="1"/>
      <c r="K163" s="1"/>
    </row>
    <row r="164" spans="1:11" ht="12.75">
      <c r="A164" s="2"/>
      <c r="B164" s="1" t="s">
        <v>101</v>
      </c>
      <c r="C164" s="1"/>
      <c r="D164" s="1"/>
      <c r="E164" s="1"/>
      <c r="G164" s="7">
        <v>3</v>
      </c>
      <c r="H164" s="7">
        <v>81</v>
      </c>
      <c r="I164" s="7">
        <v>-61</v>
      </c>
      <c r="J164" s="1"/>
      <c r="K164" s="1"/>
    </row>
    <row r="165" spans="1:11" ht="12.75">
      <c r="A165" s="2"/>
      <c r="B165" s="2"/>
      <c r="C165" s="1"/>
      <c r="D165" s="1"/>
      <c r="E165" s="1"/>
      <c r="G165" s="15"/>
      <c r="H165" s="15"/>
      <c r="I165" s="15"/>
      <c r="J165" s="1"/>
      <c r="K165" s="1"/>
    </row>
    <row r="166" spans="1:11" ht="12.75">
      <c r="A166" s="2"/>
      <c r="B166" s="1" t="s">
        <v>233</v>
      </c>
      <c r="C166" s="1"/>
      <c r="D166" s="1"/>
      <c r="E166" s="1"/>
      <c r="G166" s="8">
        <f>SUM(G162:G164)</f>
        <v>-112</v>
      </c>
      <c r="H166" s="8">
        <f>SUM(H162:H164)</f>
        <v>217</v>
      </c>
      <c r="I166" s="8">
        <f>SUM(I162:I164)</f>
        <v>123</v>
      </c>
      <c r="J166" s="1"/>
      <c r="K166" s="1"/>
    </row>
    <row r="167" spans="1:11" ht="12.75">
      <c r="A167" s="2"/>
      <c r="B167" s="2"/>
      <c r="C167" s="1"/>
      <c r="D167" s="1"/>
      <c r="E167" s="1"/>
      <c r="F167" s="10"/>
      <c r="G167" s="10"/>
      <c r="H167" s="1"/>
      <c r="I167" s="1"/>
      <c r="J167" s="1"/>
      <c r="K167" s="1"/>
    </row>
    <row r="168" spans="1:11" ht="12.75">
      <c r="A168" s="2"/>
      <c r="B168" s="1" t="s">
        <v>325</v>
      </c>
      <c r="C168" s="1"/>
      <c r="D168" s="1"/>
      <c r="E168" s="1"/>
      <c r="F168" s="10"/>
      <c r="G168" s="10"/>
      <c r="H168" s="1"/>
      <c r="I168" s="1"/>
      <c r="J168" s="1"/>
      <c r="K168" s="1"/>
    </row>
    <row r="169" spans="1:11" ht="12.75">
      <c r="A169" s="1"/>
      <c r="B169" s="1" t="s">
        <v>326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2" t="s">
        <v>86</v>
      </c>
      <c r="B171" s="2" t="s">
        <v>39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 t="s">
        <v>327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 t="s">
        <v>7</v>
      </c>
      <c r="C173" s="1"/>
      <c r="D173" s="1" t="s">
        <v>7</v>
      </c>
      <c r="E173" s="1"/>
      <c r="F173" s="1"/>
      <c r="G173" s="1"/>
      <c r="H173" s="1"/>
      <c r="I173" s="1"/>
      <c r="J173" s="1"/>
      <c r="K173" s="1"/>
    </row>
    <row r="174" spans="1:11" ht="12.75">
      <c r="A174" s="2" t="s">
        <v>87</v>
      </c>
      <c r="B174" s="2" t="s">
        <v>40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2"/>
      <c r="B175" s="1" t="s">
        <v>41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2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2" t="s">
        <v>88</v>
      </c>
      <c r="B177" s="2" t="s">
        <v>43</v>
      </c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2"/>
      <c r="B178" s="1" t="s">
        <v>156</v>
      </c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2"/>
      <c r="B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2" t="s">
        <v>89</v>
      </c>
      <c r="B180" s="2" t="s">
        <v>45</v>
      </c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1" t="s">
        <v>201</v>
      </c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2"/>
      <c r="B182" s="1"/>
      <c r="C182" s="1"/>
      <c r="G182" s="59">
        <v>40999</v>
      </c>
      <c r="H182" s="59">
        <v>40543</v>
      </c>
      <c r="J182" s="1"/>
      <c r="K182" s="1"/>
    </row>
    <row r="183" spans="1:11" ht="12.75">
      <c r="A183" s="2"/>
      <c r="E183" s="17"/>
      <c r="G183" s="17" t="s">
        <v>12</v>
      </c>
      <c r="H183" s="17" t="s">
        <v>12</v>
      </c>
      <c r="J183" s="1"/>
      <c r="K183" s="1"/>
    </row>
    <row r="184" spans="1:11" ht="12.75">
      <c r="A184" s="2"/>
      <c r="B184" s="20" t="s">
        <v>199</v>
      </c>
      <c r="C184" s="20"/>
      <c r="D184" s="21"/>
      <c r="E184" s="17"/>
      <c r="G184" s="17"/>
      <c r="H184" s="17"/>
      <c r="J184" s="1"/>
      <c r="K184" s="1"/>
    </row>
    <row r="185" spans="1:11" ht="12.75">
      <c r="A185" s="2"/>
      <c r="B185" s="1" t="s">
        <v>46</v>
      </c>
      <c r="C185" s="1"/>
      <c r="D185" s="17"/>
      <c r="E185" s="17"/>
      <c r="G185" s="22">
        <v>53</v>
      </c>
      <c r="H185" s="22">
        <v>67</v>
      </c>
      <c r="J185" s="1"/>
      <c r="K185" s="1"/>
    </row>
    <row r="186" spans="1:11" ht="12.75">
      <c r="A186" s="2"/>
      <c r="B186" s="1" t="s">
        <v>47</v>
      </c>
      <c r="C186" s="1"/>
      <c r="D186" s="17"/>
      <c r="E186" s="17"/>
      <c r="G186" s="22">
        <v>914</v>
      </c>
      <c r="H186" s="22">
        <v>920</v>
      </c>
      <c r="J186" s="1"/>
      <c r="K186" s="1"/>
    </row>
    <row r="187" spans="1:11" ht="12.75">
      <c r="A187" s="2"/>
      <c r="B187" s="1" t="s">
        <v>143</v>
      </c>
      <c r="C187" s="1"/>
      <c r="D187" s="17"/>
      <c r="E187" s="17"/>
      <c r="G187" s="22">
        <v>0</v>
      </c>
      <c r="H187" s="22">
        <v>886</v>
      </c>
      <c r="J187" s="1"/>
      <c r="K187" s="1"/>
    </row>
    <row r="188" spans="1:11" ht="12.75">
      <c r="A188" s="2"/>
      <c r="B188" s="1" t="s">
        <v>48</v>
      </c>
      <c r="C188" s="1"/>
      <c r="D188" s="17"/>
      <c r="E188" s="17"/>
      <c r="G188" s="23">
        <v>146</v>
      </c>
      <c r="H188" s="23">
        <v>134</v>
      </c>
      <c r="J188" s="1"/>
      <c r="K188" s="1"/>
    </row>
    <row r="189" spans="1:11" ht="12.75">
      <c r="A189" s="2"/>
      <c r="B189" s="1" t="s">
        <v>7</v>
      </c>
      <c r="C189" s="1"/>
      <c r="D189" s="17"/>
      <c r="E189" s="17"/>
      <c r="G189" s="23">
        <f>SUM(G185:G188)</f>
        <v>1113</v>
      </c>
      <c r="H189" s="23">
        <f>SUM(H185:H188)</f>
        <v>2007</v>
      </c>
      <c r="J189" s="1"/>
      <c r="K189" s="1"/>
    </row>
    <row r="190" spans="1:11" ht="12.75">
      <c r="A190" s="2"/>
      <c r="B190" s="1"/>
      <c r="C190" s="1"/>
      <c r="D190" s="17"/>
      <c r="E190" s="17"/>
      <c r="G190" s="24" t="s">
        <v>7</v>
      </c>
      <c r="H190" s="24" t="s">
        <v>7</v>
      </c>
      <c r="J190" s="1"/>
      <c r="K190" s="1"/>
    </row>
    <row r="191" spans="1:11" ht="12.75">
      <c r="A191" s="33"/>
      <c r="B191" s="20" t="s">
        <v>200</v>
      </c>
      <c r="C191" s="20"/>
      <c r="D191" s="21"/>
      <c r="E191" s="17"/>
      <c r="G191" s="24"/>
      <c r="H191" s="24"/>
      <c r="J191" s="1"/>
      <c r="K191" s="1"/>
    </row>
    <row r="192" spans="1:11" ht="12.75">
      <c r="A192" s="33"/>
      <c r="B192" s="1" t="s">
        <v>49</v>
      </c>
      <c r="C192" s="1"/>
      <c r="D192" s="17"/>
      <c r="E192" s="17"/>
      <c r="G192" s="25">
        <v>272</v>
      </c>
      <c r="H192" s="25">
        <v>143</v>
      </c>
      <c r="J192" s="1"/>
      <c r="K192" s="1"/>
    </row>
    <row r="193" spans="1:11" ht="12.75">
      <c r="A193" s="2"/>
      <c r="B193" s="1" t="s">
        <v>138</v>
      </c>
      <c r="C193" s="1"/>
      <c r="D193" s="17"/>
      <c r="E193" s="17"/>
      <c r="G193" s="23">
        <v>0</v>
      </c>
      <c r="H193" s="23">
        <v>34</v>
      </c>
      <c r="J193" s="1"/>
      <c r="K193" s="1"/>
    </row>
    <row r="194" spans="1:11" ht="12.75">
      <c r="A194" s="2"/>
      <c r="B194" s="1" t="s">
        <v>7</v>
      </c>
      <c r="C194" s="1"/>
      <c r="D194" s="17"/>
      <c r="E194" s="17"/>
      <c r="G194" s="23">
        <f>+G192+G193</f>
        <v>272</v>
      </c>
      <c r="H194" s="23">
        <f>+H192+H193</f>
        <v>177</v>
      </c>
      <c r="J194" s="1"/>
      <c r="K194" s="1"/>
    </row>
    <row r="195" spans="1:11" ht="12.75">
      <c r="A195" s="2"/>
      <c r="B195" s="1"/>
      <c r="C195" s="1"/>
      <c r="D195" s="17"/>
      <c r="E195" s="17"/>
      <c r="G195" s="25"/>
      <c r="H195" s="25"/>
      <c r="J195" s="1"/>
      <c r="K195" s="1"/>
    </row>
    <row r="196" spans="1:11" ht="13.5" thickBot="1">
      <c r="A196" s="2"/>
      <c r="B196" s="1" t="s">
        <v>50</v>
      </c>
      <c r="C196" s="1"/>
      <c r="D196" s="17"/>
      <c r="E196" s="17"/>
      <c r="G196" s="26">
        <f>+G189+G194</f>
        <v>1385</v>
      </c>
      <c r="H196" s="26">
        <f>+H189+H194</f>
        <v>2184</v>
      </c>
      <c r="J196" s="1"/>
      <c r="K196" s="1"/>
    </row>
    <row r="197" spans="1:11" ht="12.75">
      <c r="A197" s="2"/>
      <c r="B197" s="1"/>
      <c r="C197" s="1"/>
      <c r="F197" s="10"/>
      <c r="G197" s="1"/>
      <c r="I197" s="1"/>
      <c r="J197" s="1"/>
      <c r="K197" s="1"/>
    </row>
    <row r="198" spans="1:11" ht="12.75">
      <c r="A198" s="2"/>
      <c r="B198" s="1" t="s">
        <v>203</v>
      </c>
      <c r="C198" s="1"/>
      <c r="F198" s="10"/>
      <c r="G198" s="1"/>
      <c r="I198" s="1"/>
      <c r="J198" s="1"/>
      <c r="K198" s="1"/>
    </row>
    <row r="199" spans="1:11" ht="12.75">
      <c r="A199" s="2"/>
      <c r="B199" s="1" t="s">
        <v>202</v>
      </c>
      <c r="C199" s="1"/>
      <c r="F199" s="10" t="s">
        <v>7</v>
      </c>
      <c r="G199" s="8">
        <v>0</v>
      </c>
      <c r="H199" s="8">
        <v>921</v>
      </c>
      <c r="I199" s="1"/>
      <c r="J199" s="1"/>
      <c r="K199" s="1"/>
    </row>
    <row r="200" spans="1:11" ht="12.75">
      <c r="A200" s="2"/>
      <c r="B200" s="1"/>
      <c r="C200" s="1"/>
      <c r="F200" s="10"/>
      <c r="G200" s="1"/>
      <c r="H200" s="1"/>
      <c r="I200" s="1"/>
      <c r="J200" s="1"/>
      <c r="K200" s="1"/>
    </row>
    <row r="201" spans="1:11" ht="12.75">
      <c r="A201" s="2"/>
      <c r="B201" s="1"/>
      <c r="C201" s="1"/>
      <c r="F201" s="10"/>
      <c r="G201" s="1"/>
      <c r="H201" s="1"/>
      <c r="I201" s="1"/>
      <c r="J201" s="1"/>
      <c r="K201" s="1"/>
    </row>
    <row r="202" spans="1:11" ht="12.75">
      <c r="A202" s="2" t="s">
        <v>90</v>
      </c>
      <c r="B202" s="2" t="s">
        <v>52</v>
      </c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2"/>
      <c r="B203" s="1" t="s">
        <v>53</v>
      </c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2" t="s">
        <v>91</v>
      </c>
      <c r="B205" s="2" t="s">
        <v>54</v>
      </c>
      <c r="C205" s="1"/>
      <c r="D205" s="34"/>
      <c r="E205" s="1"/>
      <c r="F205" s="1"/>
      <c r="G205" s="1"/>
      <c r="H205" s="1"/>
      <c r="I205" s="1"/>
      <c r="J205" s="1"/>
      <c r="K205" s="1"/>
    </row>
    <row r="206" spans="1:11" ht="12.75">
      <c r="A206" s="2"/>
      <c r="B206" s="27" t="s">
        <v>349</v>
      </c>
      <c r="C206" s="1"/>
      <c r="D206" s="1"/>
      <c r="E206" s="29"/>
      <c r="F206" s="1"/>
      <c r="G206" s="1"/>
      <c r="H206" s="1"/>
      <c r="I206" s="1"/>
      <c r="J206" s="1"/>
      <c r="K206" s="1"/>
    </row>
    <row r="207" spans="1:11" ht="12.75">
      <c r="A207" s="2"/>
      <c r="B207" s="28"/>
      <c r="C207" s="1"/>
      <c r="D207" s="1"/>
      <c r="E207" s="1"/>
      <c r="F207" s="1"/>
      <c r="G207" s="1"/>
      <c r="H207" s="1"/>
      <c r="J207" s="1"/>
      <c r="K207" s="1"/>
    </row>
    <row r="208" spans="1:11" ht="12.75">
      <c r="A208" s="30" t="s">
        <v>92</v>
      </c>
      <c r="B208" s="30" t="s">
        <v>56</v>
      </c>
      <c r="C208" s="29"/>
      <c r="D208" s="29"/>
      <c r="E208" s="29"/>
      <c r="K208" s="29"/>
    </row>
    <row r="209" spans="1:11" ht="12.75">
      <c r="A209" s="30"/>
      <c r="B209" s="30"/>
      <c r="C209" s="29"/>
      <c r="D209" s="29"/>
      <c r="E209" s="29"/>
      <c r="F209" s="29" t="s">
        <v>328</v>
      </c>
      <c r="G209" s="29"/>
      <c r="I209" s="29" t="s">
        <v>329</v>
      </c>
      <c r="K209" s="29"/>
    </row>
    <row r="210" spans="1:11" ht="12.75">
      <c r="A210" s="30"/>
      <c r="B210" s="30"/>
      <c r="C210" s="29"/>
      <c r="D210" s="29"/>
      <c r="F210" s="65" t="s">
        <v>331</v>
      </c>
      <c r="G210" s="65" t="s">
        <v>332</v>
      </c>
      <c r="I210" s="65" t="s">
        <v>330</v>
      </c>
      <c r="K210" s="29"/>
    </row>
    <row r="211" spans="1:11" ht="12.75">
      <c r="A211" s="30"/>
      <c r="B211" s="30"/>
      <c r="C211" s="29"/>
      <c r="D211" s="29"/>
      <c r="F211" s="80">
        <v>40969</v>
      </c>
      <c r="G211" s="80">
        <v>40878</v>
      </c>
      <c r="I211" s="80">
        <v>40969</v>
      </c>
      <c r="K211" s="29"/>
    </row>
    <row r="212" spans="1:11" ht="12.75">
      <c r="A212" s="30"/>
      <c r="B212" s="30"/>
      <c r="C212" s="29"/>
      <c r="D212" s="29"/>
      <c r="F212" s="65" t="s">
        <v>12</v>
      </c>
      <c r="G212" s="65" t="s">
        <v>12</v>
      </c>
      <c r="I212" s="65" t="s">
        <v>12</v>
      </c>
      <c r="K212" s="29"/>
    </row>
    <row r="213" spans="1:11" ht="12.75">
      <c r="A213" s="30"/>
      <c r="B213" s="67" t="s">
        <v>243</v>
      </c>
      <c r="C213" s="29"/>
      <c r="D213" s="29"/>
      <c r="F213" s="65"/>
      <c r="G213" s="65"/>
      <c r="I213" s="65"/>
      <c r="K213" s="29"/>
    </row>
    <row r="214" spans="1:11" ht="12.75">
      <c r="A214" s="30"/>
      <c r="B214" s="29" t="s">
        <v>241</v>
      </c>
      <c r="C214" s="29"/>
      <c r="D214" s="29"/>
      <c r="F214" s="68">
        <v>14843</v>
      </c>
      <c r="G214" s="68">
        <v>16301</v>
      </c>
      <c r="I214" s="68">
        <v>73747</v>
      </c>
      <c r="K214" s="29"/>
    </row>
    <row r="215" spans="1:11" ht="12.75">
      <c r="A215" s="30"/>
      <c r="B215" s="29" t="s">
        <v>61</v>
      </c>
      <c r="C215" s="29"/>
      <c r="D215" s="29"/>
      <c r="F215" s="68">
        <v>1902</v>
      </c>
      <c r="G215" s="68">
        <v>216</v>
      </c>
      <c r="I215" s="68">
        <v>13488</v>
      </c>
      <c r="K215" s="29"/>
    </row>
    <row r="216" spans="1:11" ht="12.75">
      <c r="A216" s="30"/>
      <c r="B216" s="29" t="s">
        <v>242</v>
      </c>
      <c r="C216" s="29"/>
      <c r="D216" s="29"/>
      <c r="F216" s="68">
        <v>0</v>
      </c>
      <c r="G216" s="68">
        <v>0</v>
      </c>
      <c r="I216" s="68">
        <v>0</v>
      </c>
      <c r="K216" s="29"/>
    </row>
    <row r="217" spans="1:11" ht="12.75">
      <c r="A217" s="30"/>
      <c r="B217" s="30"/>
      <c r="C217" s="29"/>
      <c r="D217" s="29"/>
      <c r="F217" s="69"/>
      <c r="G217" s="69"/>
      <c r="I217" s="69"/>
      <c r="K217" s="29"/>
    </row>
    <row r="218" spans="1:11" ht="12.75">
      <c r="A218" s="30"/>
      <c r="B218" s="29" t="s">
        <v>244</v>
      </c>
      <c r="C218" s="29"/>
      <c r="D218" s="29"/>
      <c r="F218" s="70">
        <f>SUM(F214:F217)</f>
        <v>16745</v>
      </c>
      <c r="G218" s="70">
        <f>SUM(G214:G217)</f>
        <v>16517</v>
      </c>
      <c r="I218" s="70">
        <f>SUM(I214:I217)</f>
        <v>87235</v>
      </c>
      <c r="K218" s="29"/>
    </row>
    <row r="219" spans="1:11" ht="12.75">
      <c r="A219" s="30"/>
      <c r="B219" s="30"/>
      <c r="C219" s="29"/>
      <c r="D219" s="29"/>
      <c r="F219" s="29"/>
      <c r="G219" s="29"/>
      <c r="I219" s="79"/>
      <c r="K219" s="29"/>
    </row>
    <row r="220" spans="1:11" ht="12.75">
      <c r="A220" s="30"/>
      <c r="B220" s="30"/>
      <c r="C220" s="29"/>
      <c r="D220" s="29"/>
      <c r="F220" s="29"/>
      <c r="G220" s="29"/>
      <c r="I220" s="79"/>
      <c r="K220" s="29"/>
    </row>
    <row r="221" spans="1:11" ht="12.75">
      <c r="A221" s="30"/>
      <c r="B221" s="67" t="s">
        <v>350</v>
      </c>
      <c r="C221" s="29"/>
      <c r="D221" s="29"/>
      <c r="F221" s="29"/>
      <c r="G221" s="29"/>
      <c r="I221" s="29"/>
      <c r="K221" s="29"/>
    </row>
    <row r="222" spans="1:11" ht="12.75">
      <c r="A222" s="30"/>
      <c r="B222" s="29" t="s">
        <v>248</v>
      </c>
      <c r="C222" s="29"/>
      <c r="D222" s="29"/>
      <c r="F222" s="68">
        <v>-817</v>
      </c>
      <c r="G222" s="68">
        <v>1399</v>
      </c>
      <c r="I222" s="68">
        <v>1511</v>
      </c>
      <c r="K222" s="29"/>
    </row>
    <row r="223" spans="1:11" ht="12.75">
      <c r="A223" s="30"/>
      <c r="B223" s="29" t="s">
        <v>246</v>
      </c>
      <c r="C223" s="29"/>
      <c r="D223" s="29"/>
      <c r="F223" s="68"/>
      <c r="G223" s="68"/>
      <c r="I223" s="68"/>
      <c r="K223" s="29"/>
    </row>
    <row r="224" spans="1:11" ht="12.75">
      <c r="A224" s="30"/>
      <c r="B224" s="29" t="s">
        <v>247</v>
      </c>
      <c r="C224" s="29"/>
      <c r="D224" s="29"/>
      <c r="F224" s="68"/>
      <c r="G224" s="68">
        <v>0</v>
      </c>
      <c r="I224" s="68"/>
      <c r="K224" s="29"/>
    </row>
    <row r="225" spans="1:11" ht="12.75">
      <c r="A225" s="30"/>
      <c r="B225" s="29" t="s">
        <v>61</v>
      </c>
      <c r="C225" s="29"/>
      <c r="D225" s="29"/>
      <c r="F225" s="68">
        <v>-1300</v>
      </c>
      <c r="G225" s="68">
        <v>104</v>
      </c>
      <c r="I225" s="68">
        <v>-255</v>
      </c>
      <c r="K225" s="29"/>
    </row>
    <row r="226" spans="1:11" ht="12.75">
      <c r="A226" s="30"/>
      <c r="B226" s="29" t="s">
        <v>242</v>
      </c>
      <c r="C226" s="29"/>
      <c r="D226" s="29"/>
      <c r="F226" s="68">
        <v>-122</v>
      </c>
      <c r="G226" s="68">
        <v>-717</v>
      </c>
      <c r="I226" s="68">
        <v>-2794</v>
      </c>
      <c r="K226" s="29"/>
    </row>
    <row r="227" spans="1:11" ht="12.75">
      <c r="A227" s="30"/>
      <c r="B227" s="30"/>
      <c r="C227" s="29"/>
      <c r="D227" s="29"/>
      <c r="F227" s="69"/>
      <c r="G227" s="69"/>
      <c r="I227" s="69"/>
      <c r="K227" s="29"/>
    </row>
    <row r="228" spans="1:11" ht="12.75">
      <c r="A228" s="30"/>
      <c r="B228" s="29" t="s">
        <v>244</v>
      </c>
      <c r="C228" s="29"/>
      <c r="D228" s="29"/>
      <c r="F228" s="70">
        <f>SUM(F222:F227)</f>
        <v>-2239</v>
      </c>
      <c r="G228" s="70">
        <f>SUM(G222:G227)</f>
        <v>786</v>
      </c>
      <c r="I228" s="70">
        <f>SUM(I222:I226)</f>
        <v>-1538</v>
      </c>
      <c r="K228" s="29"/>
    </row>
    <row r="229" spans="1:11" ht="12.75">
      <c r="A229" s="30"/>
      <c r="B229" s="29"/>
      <c r="C229" s="29"/>
      <c r="D229" s="29"/>
      <c r="F229" s="82"/>
      <c r="G229" s="82"/>
      <c r="I229" s="82"/>
      <c r="K229" s="29"/>
    </row>
    <row r="230" spans="1:11" ht="12.75">
      <c r="A230" s="30"/>
      <c r="B230" s="66" t="s">
        <v>249</v>
      </c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2.75">
      <c r="A231" s="30"/>
      <c r="B231" s="29" t="s">
        <v>352</v>
      </c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2.75">
      <c r="A232" s="30"/>
      <c r="B232" s="29" t="s">
        <v>353</v>
      </c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2.75">
      <c r="A233" s="30"/>
      <c r="B233" s="29" t="s">
        <v>354</v>
      </c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2.75">
      <c r="A234" s="30"/>
      <c r="B234" s="29" t="s">
        <v>355</v>
      </c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2.75">
      <c r="A235" s="30"/>
      <c r="B235" s="29" t="s">
        <v>351</v>
      </c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2.75">
      <c r="A236" s="30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2.75">
      <c r="A237" s="30"/>
      <c r="B237" s="29" t="s">
        <v>357</v>
      </c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2.75">
      <c r="A238" s="30"/>
      <c r="B238" s="29" t="s">
        <v>358</v>
      </c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12.75">
      <c r="A239" s="30"/>
      <c r="B239" s="29" t="s">
        <v>7</v>
      </c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12.75">
      <c r="A240" s="30"/>
      <c r="B240" s="29" t="s">
        <v>359</v>
      </c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2.75">
      <c r="A241" s="30"/>
      <c r="B241" s="29" t="s">
        <v>368</v>
      </c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12.75">
      <c r="A242" s="30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12.75">
      <c r="A243" s="30"/>
      <c r="B243" s="29" t="s">
        <v>366</v>
      </c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2.75">
      <c r="A244" s="30"/>
      <c r="B244" s="29" t="s">
        <v>356</v>
      </c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2.75">
      <c r="A245" s="30"/>
      <c r="B245" s="29" t="s">
        <v>367</v>
      </c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12.75">
      <c r="A246" s="30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12.75">
      <c r="A247" s="30"/>
      <c r="B247" s="66" t="s">
        <v>250</v>
      </c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12.75">
      <c r="A248" s="30"/>
      <c r="B248" s="1" t="s">
        <v>373</v>
      </c>
      <c r="C248" s="1"/>
      <c r="D248" s="1"/>
      <c r="E248" s="1"/>
      <c r="F248" s="1"/>
      <c r="G248" s="1"/>
      <c r="H248" s="1"/>
      <c r="I248" s="1"/>
      <c r="J248" s="29"/>
      <c r="K248" s="29"/>
    </row>
    <row r="249" spans="1:11" ht="12.75">
      <c r="A249" s="30"/>
      <c r="B249" s="71" t="s">
        <v>374</v>
      </c>
      <c r="C249" s="1"/>
      <c r="D249" s="1"/>
      <c r="E249" s="1"/>
      <c r="F249" s="1"/>
      <c r="G249" s="1"/>
      <c r="H249" s="1"/>
      <c r="I249" s="1"/>
      <c r="J249" s="29"/>
      <c r="K249" s="29"/>
    </row>
    <row r="250" spans="1:11" ht="12.75">
      <c r="A250" s="30"/>
      <c r="B250" s="1" t="s">
        <v>375</v>
      </c>
      <c r="C250" s="1"/>
      <c r="D250" s="1"/>
      <c r="E250" s="1"/>
      <c r="F250" s="1"/>
      <c r="G250" s="1"/>
      <c r="H250" s="1"/>
      <c r="I250" s="1"/>
      <c r="J250" s="29"/>
      <c r="K250" s="29"/>
    </row>
    <row r="251" spans="1:11" ht="12.75">
      <c r="A251" s="30"/>
      <c r="B251" s="1"/>
      <c r="C251" s="1"/>
      <c r="D251" s="1"/>
      <c r="E251" s="1"/>
      <c r="F251" s="1"/>
      <c r="G251" s="1"/>
      <c r="H251" s="1"/>
      <c r="I251" s="1"/>
      <c r="J251" s="29"/>
      <c r="K251" s="29"/>
    </row>
    <row r="252" spans="1:11" ht="12.75">
      <c r="A252" s="30"/>
      <c r="B252" s="29" t="s">
        <v>365</v>
      </c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2.75">
      <c r="A253" s="30"/>
      <c r="B253" s="29" t="s">
        <v>362</v>
      </c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12.75">
      <c r="A254" s="30"/>
      <c r="B254" s="29" t="s">
        <v>363</v>
      </c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12.75">
      <c r="A255" s="30"/>
      <c r="B255" s="81" t="s">
        <v>7</v>
      </c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12.75">
      <c r="A256" s="30"/>
      <c r="B256" s="29" t="s">
        <v>364</v>
      </c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12.75">
      <c r="A257" s="30"/>
      <c r="B257" s="29" t="s">
        <v>376</v>
      </c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12.75">
      <c r="A258" s="30"/>
      <c r="B258" s="29"/>
      <c r="C258" s="29"/>
      <c r="D258" s="29"/>
      <c r="E258" s="29"/>
      <c r="F258" s="29"/>
      <c r="G258" s="29"/>
      <c r="H258" s="29"/>
      <c r="I258" s="29"/>
      <c r="J258" s="29"/>
      <c r="K258" s="29"/>
    </row>
    <row r="259" spans="1:11" ht="12.75">
      <c r="A259" s="30"/>
      <c r="B259" s="29" t="s">
        <v>377</v>
      </c>
      <c r="C259" s="29"/>
      <c r="D259" s="29"/>
      <c r="E259" s="29"/>
      <c r="F259" s="29"/>
      <c r="G259" s="29"/>
      <c r="H259" s="29"/>
      <c r="I259" s="29"/>
      <c r="J259" s="29"/>
      <c r="K259" s="29"/>
    </row>
    <row r="260" spans="1:11" ht="12.75">
      <c r="A260" s="30"/>
      <c r="B260" s="29" t="s">
        <v>378</v>
      </c>
      <c r="C260" s="29"/>
      <c r="D260" s="29"/>
      <c r="E260" s="29"/>
      <c r="F260" s="29"/>
      <c r="G260" s="29"/>
      <c r="H260" s="29"/>
      <c r="I260" s="29"/>
      <c r="J260" s="29"/>
      <c r="K260" s="29"/>
    </row>
    <row r="261" spans="1:11" ht="12.75">
      <c r="A261" s="30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12.75">
      <c r="A262" s="2" t="s">
        <v>93</v>
      </c>
      <c r="B262" s="2" t="s">
        <v>58</v>
      </c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2"/>
      <c r="B263" s="29" t="s">
        <v>369</v>
      </c>
      <c r="C263" s="29"/>
      <c r="D263" s="29"/>
      <c r="E263" s="29"/>
      <c r="F263" s="29"/>
      <c r="G263" s="29"/>
      <c r="H263" s="29"/>
      <c r="I263" s="29"/>
      <c r="J263" s="29"/>
      <c r="K263" s="1"/>
    </row>
    <row r="264" spans="1:11" ht="12.75">
      <c r="A264" s="2"/>
      <c r="B264" s="29" t="s">
        <v>370</v>
      </c>
      <c r="C264" s="29"/>
      <c r="D264" s="29"/>
      <c r="E264" s="29"/>
      <c r="F264" s="29"/>
      <c r="G264" s="29"/>
      <c r="H264" s="29"/>
      <c r="I264" s="29"/>
      <c r="J264" s="29"/>
      <c r="K264" s="1"/>
    </row>
    <row r="265" spans="1:11" ht="12.75">
      <c r="A265" s="2"/>
      <c r="B265" s="29" t="s">
        <v>371</v>
      </c>
      <c r="C265" s="29"/>
      <c r="D265" s="29"/>
      <c r="E265" s="29"/>
      <c r="F265" s="29"/>
      <c r="G265" s="29"/>
      <c r="H265" s="29"/>
      <c r="I265" s="29"/>
      <c r="J265" s="29"/>
      <c r="K265" s="1"/>
    </row>
    <row r="266" spans="1:11" ht="12.75">
      <c r="A266" s="2"/>
      <c r="B266" s="29" t="s">
        <v>372</v>
      </c>
      <c r="C266" s="29"/>
      <c r="D266" s="29"/>
      <c r="E266" s="29"/>
      <c r="F266" s="29"/>
      <c r="G266" s="29"/>
      <c r="H266" s="29"/>
      <c r="I266" s="29"/>
      <c r="J266" s="29"/>
      <c r="K266" s="1"/>
    </row>
    <row r="267" spans="1:11" ht="12.75">
      <c r="A267" s="2"/>
      <c r="K267" s="1"/>
    </row>
    <row r="268" spans="1:11" ht="12.75">
      <c r="A268" s="2" t="s">
        <v>94</v>
      </c>
      <c r="B268" s="2" t="s">
        <v>59</v>
      </c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2"/>
      <c r="B269" s="1" t="s">
        <v>106</v>
      </c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2" t="s">
        <v>95</v>
      </c>
      <c r="B271" s="2" t="s">
        <v>60</v>
      </c>
      <c r="I271" s="1"/>
      <c r="J271" s="1"/>
      <c r="K271" s="1"/>
    </row>
    <row r="272" spans="1:11" ht="12.75">
      <c r="A272" s="1"/>
      <c r="B272" s="1" t="s">
        <v>335</v>
      </c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2" t="s">
        <v>96</v>
      </c>
      <c r="B274" s="2" t="s">
        <v>97</v>
      </c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3.5" thickBot="1">
      <c r="A275" s="2"/>
      <c r="B275" s="33" t="s">
        <v>104</v>
      </c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2"/>
      <c r="B276" s="33"/>
      <c r="C276" s="1"/>
      <c r="D276" s="1"/>
      <c r="E276" s="1"/>
      <c r="F276" s="1"/>
      <c r="G276" s="72" t="s">
        <v>309</v>
      </c>
      <c r="H276" s="72" t="s">
        <v>283</v>
      </c>
      <c r="I276" s="73" t="s">
        <v>303</v>
      </c>
      <c r="J276" s="1"/>
      <c r="K276" s="1"/>
    </row>
    <row r="277" spans="1:11" ht="13.5" thickBot="1">
      <c r="A277" s="1"/>
      <c r="C277" s="11"/>
      <c r="D277" s="11"/>
      <c r="E277" s="11"/>
      <c r="G277" s="58" t="s">
        <v>295</v>
      </c>
      <c r="H277" s="58" t="s">
        <v>295</v>
      </c>
      <c r="I277" s="76" t="s">
        <v>220</v>
      </c>
      <c r="J277" s="1"/>
      <c r="K277" s="1"/>
    </row>
    <row r="278" spans="1:11" ht="12.75">
      <c r="A278" s="1"/>
      <c r="B278" s="35" t="s">
        <v>137</v>
      </c>
      <c r="C278" s="11"/>
      <c r="D278" s="11"/>
      <c r="E278" s="11"/>
      <c r="G278" s="36"/>
      <c r="H278" s="36"/>
      <c r="I278" s="36"/>
      <c r="J278" s="1"/>
      <c r="K278" s="1"/>
    </row>
    <row r="279" spans="1:11" ht="12.75">
      <c r="A279" s="1"/>
      <c r="B279" s="11" t="s">
        <v>136</v>
      </c>
      <c r="C279" s="11"/>
      <c r="D279" s="11"/>
      <c r="E279" s="11"/>
      <c r="G279" s="5"/>
      <c r="H279" s="5"/>
      <c r="I279" s="5"/>
      <c r="J279" s="1"/>
      <c r="K279" s="1"/>
    </row>
    <row r="280" spans="1:11" ht="12.75">
      <c r="A280" s="1"/>
      <c r="B280" s="11" t="s">
        <v>160</v>
      </c>
      <c r="C280" s="11"/>
      <c r="D280" s="11"/>
      <c r="E280" s="11"/>
      <c r="G280" s="5">
        <f>+'Stat comprehensive income'!B33</f>
        <v>-2119</v>
      </c>
      <c r="H280" s="5">
        <f>+'Stat comprehensive income'!E33</f>
        <v>-1973</v>
      </c>
      <c r="I280" s="5">
        <v>1055</v>
      </c>
      <c r="J280" s="1"/>
      <c r="K280" s="1"/>
    </row>
    <row r="281" spans="1:11" ht="12.75">
      <c r="A281" s="1"/>
      <c r="B281" s="11"/>
      <c r="C281" s="11"/>
      <c r="D281" s="11"/>
      <c r="E281" s="11"/>
      <c r="G281" s="36"/>
      <c r="H281" s="36"/>
      <c r="I281" s="36"/>
      <c r="J281" s="1"/>
      <c r="K281" s="1"/>
    </row>
    <row r="282" spans="1:11" ht="12.75">
      <c r="A282" s="1"/>
      <c r="B282" s="35" t="s">
        <v>98</v>
      </c>
      <c r="C282" s="11"/>
      <c r="D282" s="11"/>
      <c r="E282" s="11"/>
      <c r="G282" s="36"/>
      <c r="H282" s="36"/>
      <c r="I282" s="36"/>
      <c r="J282" s="1"/>
      <c r="K282" s="1"/>
    </row>
    <row r="283" spans="1:11" ht="12.75">
      <c r="A283" s="1"/>
      <c r="B283" s="11" t="s">
        <v>99</v>
      </c>
      <c r="C283" s="11"/>
      <c r="D283" s="11"/>
      <c r="E283" s="11"/>
      <c r="G283" s="37"/>
      <c r="H283" s="37"/>
      <c r="I283" s="37"/>
      <c r="J283" s="1"/>
      <c r="K283" s="1"/>
    </row>
    <row r="284" spans="1:11" ht="12.75">
      <c r="A284" s="1"/>
      <c r="B284" s="11" t="s">
        <v>110</v>
      </c>
      <c r="C284" s="11"/>
      <c r="D284" s="11"/>
      <c r="E284" s="11"/>
      <c r="G284" s="5">
        <v>95927</v>
      </c>
      <c r="H284" s="5">
        <v>95927</v>
      </c>
      <c r="I284" s="5">
        <v>95927</v>
      </c>
      <c r="J284" s="1"/>
      <c r="K284" s="1"/>
    </row>
    <row r="285" spans="1:11" ht="12.75">
      <c r="A285" s="1"/>
      <c r="B285" s="11"/>
      <c r="C285" s="11"/>
      <c r="D285" s="11"/>
      <c r="E285" s="11"/>
      <c r="G285" s="12"/>
      <c r="H285" s="12"/>
      <c r="I285" s="12"/>
      <c r="J285" s="1"/>
      <c r="K285" s="1"/>
    </row>
    <row r="286" spans="1:11" ht="12.75">
      <c r="A286" s="1"/>
      <c r="B286" s="35" t="s">
        <v>107</v>
      </c>
      <c r="C286" s="11"/>
      <c r="D286" s="11"/>
      <c r="E286" s="11"/>
      <c r="G286" s="61">
        <f>+G280/G284*100</f>
        <v>-2.2089714053394767</v>
      </c>
      <c r="H286" s="61">
        <f>+H280/H284*100</f>
        <v>-2.056772337298154</v>
      </c>
      <c r="I286" s="61">
        <f>+I280/I284*100</f>
        <v>1.0997946355040813</v>
      </c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2" t="s">
        <v>152</v>
      </c>
      <c r="B288" s="33" t="s">
        <v>397</v>
      </c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 t="s">
        <v>396</v>
      </c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65" t="s">
        <v>333</v>
      </c>
      <c r="H291" s="1"/>
      <c r="I291" s="65" t="s">
        <v>6</v>
      </c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65" t="s">
        <v>65</v>
      </c>
      <c r="H292" s="1"/>
      <c r="I292" s="65" t="s">
        <v>65</v>
      </c>
      <c r="J292" s="1"/>
      <c r="K292" s="1"/>
    </row>
    <row r="293" spans="1:11" ht="12.75">
      <c r="A293" s="1"/>
      <c r="C293" s="1"/>
      <c r="D293" s="1"/>
      <c r="E293" s="1"/>
      <c r="F293" s="1"/>
      <c r="G293" s="65" t="s">
        <v>331</v>
      </c>
      <c r="H293" s="1"/>
      <c r="I293" s="65" t="s">
        <v>330</v>
      </c>
      <c r="J293" s="1"/>
      <c r="K293" s="1"/>
    </row>
    <row r="294" spans="1:11" ht="12.75">
      <c r="A294" s="1"/>
      <c r="C294" s="1"/>
      <c r="D294" s="1"/>
      <c r="E294" s="1"/>
      <c r="F294" s="1"/>
      <c r="G294" s="80">
        <v>40969</v>
      </c>
      <c r="H294" s="1"/>
      <c r="I294" s="80">
        <v>40969</v>
      </c>
      <c r="J294" s="1"/>
      <c r="K294" s="1"/>
    </row>
    <row r="295" spans="1:11" ht="12.75">
      <c r="A295" s="1"/>
      <c r="C295" s="1"/>
      <c r="D295" s="1"/>
      <c r="E295" s="1"/>
      <c r="F295" s="1"/>
      <c r="G295" s="17" t="s">
        <v>12</v>
      </c>
      <c r="H295" s="1"/>
      <c r="I295" s="65" t="s">
        <v>12</v>
      </c>
      <c r="J295" s="1"/>
      <c r="K295" s="1"/>
    </row>
    <row r="296" spans="1:11" ht="12.75">
      <c r="A296" s="1"/>
      <c r="B296" s="1" t="s">
        <v>398</v>
      </c>
      <c r="C296" s="1"/>
      <c r="D296" s="1"/>
      <c r="E296" s="1"/>
      <c r="F296" s="1"/>
      <c r="G296" s="7">
        <v>-436</v>
      </c>
      <c r="H296" s="7"/>
      <c r="I296" s="7">
        <v>-2625</v>
      </c>
      <c r="J296" s="1"/>
      <c r="K296" s="1"/>
    </row>
    <row r="297" spans="1:11" ht="12.75">
      <c r="A297" s="1"/>
      <c r="B297" s="1" t="s">
        <v>400</v>
      </c>
      <c r="C297" s="1"/>
      <c r="D297" s="1"/>
      <c r="E297" s="1"/>
      <c r="F297" s="1"/>
      <c r="G297" s="7">
        <v>-836</v>
      </c>
      <c r="H297" s="7"/>
      <c r="I297" s="7">
        <v>-3146</v>
      </c>
      <c r="J297" s="1"/>
      <c r="K297" s="1"/>
    </row>
    <row r="298" spans="1:11" ht="12.75">
      <c r="A298" s="1"/>
      <c r="B298" s="1" t="s">
        <v>401</v>
      </c>
      <c r="C298" s="1"/>
      <c r="D298" s="1"/>
      <c r="E298" s="1"/>
      <c r="F298" s="1"/>
      <c r="G298" s="7">
        <v>-487</v>
      </c>
      <c r="H298" s="7"/>
      <c r="I298" s="7">
        <v>-487</v>
      </c>
      <c r="J298" s="1"/>
      <c r="K298" s="1"/>
    </row>
    <row r="299" spans="1:11" ht="12.75">
      <c r="A299" s="1"/>
      <c r="B299" s="1" t="s">
        <v>0</v>
      </c>
      <c r="C299" s="1"/>
      <c r="D299" s="1"/>
      <c r="E299" s="1"/>
      <c r="F299" s="1"/>
      <c r="G299" s="7">
        <v>-743</v>
      </c>
      <c r="H299" s="7"/>
      <c r="I299" s="7">
        <v>-743</v>
      </c>
      <c r="J299" s="1"/>
      <c r="K299" s="1"/>
    </row>
    <row r="300" spans="1:11" ht="12.75">
      <c r="A300" s="1"/>
      <c r="B300" s="1" t="s">
        <v>2</v>
      </c>
      <c r="C300" s="1"/>
      <c r="D300" s="1"/>
      <c r="E300" s="1"/>
      <c r="F300" s="1"/>
      <c r="G300" s="7">
        <v>-1002</v>
      </c>
      <c r="H300" s="7"/>
      <c r="I300" s="7">
        <v>-1002</v>
      </c>
      <c r="J300" s="1"/>
      <c r="K300" s="1"/>
    </row>
    <row r="301" spans="1:11" ht="12.75">
      <c r="A301" s="1"/>
      <c r="B301" s="1" t="s">
        <v>237</v>
      </c>
      <c r="C301" s="1"/>
      <c r="D301" s="1"/>
      <c r="E301" s="1"/>
      <c r="F301" s="1"/>
      <c r="G301" s="7">
        <v>0</v>
      </c>
      <c r="H301" s="7"/>
      <c r="I301" s="7">
        <v>-307</v>
      </c>
      <c r="J301" s="1"/>
      <c r="K301" s="1"/>
    </row>
    <row r="302" spans="1:11" ht="12.75">
      <c r="A302" s="1"/>
      <c r="B302" s="1" t="s">
        <v>4</v>
      </c>
      <c r="C302" s="1"/>
      <c r="D302" s="1"/>
      <c r="E302" s="1"/>
      <c r="F302" s="1"/>
      <c r="G302" s="7">
        <v>0</v>
      </c>
      <c r="H302" s="7"/>
      <c r="I302" s="7">
        <v>-51</v>
      </c>
      <c r="J302" s="1"/>
      <c r="K302" s="1"/>
    </row>
    <row r="303" spans="1:11" ht="12.75">
      <c r="A303" s="1"/>
      <c r="B303" s="1" t="s">
        <v>338</v>
      </c>
      <c r="C303" s="1"/>
      <c r="D303" s="1"/>
      <c r="E303" s="1"/>
      <c r="F303" s="1"/>
      <c r="G303" s="7">
        <v>0</v>
      </c>
      <c r="H303" s="7"/>
      <c r="I303" s="7">
        <v>-23</v>
      </c>
      <c r="J303" s="1"/>
      <c r="K303" s="1"/>
    </row>
    <row r="304" spans="1:11" ht="12.75">
      <c r="A304" s="1"/>
      <c r="B304" s="1" t="s">
        <v>268</v>
      </c>
      <c r="C304" s="1"/>
      <c r="D304" s="1"/>
      <c r="E304" s="1"/>
      <c r="F304" s="1"/>
      <c r="G304" s="7">
        <v>0</v>
      </c>
      <c r="H304" s="7"/>
      <c r="I304" s="7">
        <v>-264</v>
      </c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7"/>
      <c r="H305" s="7"/>
      <c r="I305" s="7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7"/>
      <c r="H306" s="7"/>
      <c r="I306" s="7"/>
      <c r="J306" s="1"/>
      <c r="K306" s="1"/>
    </row>
    <row r="307" spans="1:11" ht="12.75">
      <c r="A307" s="1"/>
      <c r="B307" s="1" t="s">
        <v>399</v>
      </c>
      <c r="C307" s="1"/>
      <c r="D307" s="1"/>
      <c r="E307" s="1"/>
      <c r="F307" s="1"/>
      <c r="G307" s="7">
        <v>0</v>
      </c>
      <c r="H307" s="7"/>
      <c r="I307" s="7">
        <v>77</v>
      </c>
      <c r="J307" s="1"/>
      <c r="K307" s="1"/>
    </row>
    <row r="308" spans="1:11" ht="12.75">
      <c r="A308" s="1"/>
      <c r="B308" s="1" t="s">
        <v>269</v>
      </c>
      <c r="C308" s="1"/>
      <c r="D308" s="1"/>
      <c r="E308" s="1"/>
      <c r="F308" s="1"/>
      <c r="G308" s="7">
        <v>12</v>
      </c>
      <c r="H308" s="7"/>
      <c r="I308" s="7">
        <v>547</v>
      </c>
      <c r="J308" s="1"/>
      <c r="K308" s="1"/>
    </row>
    <row r="309" spans="1:11" ht="12.75">
      <c r="A309" s="1"/>
      <c r="B309" s="1" t="s">
        <v>3</v>
      </c>
      <c r="C309" s="1"/>
      <c r="D309" s="1"/>
      <c r="E309" s="1"/>
      <c r="F309" s="1"/>
      <c r="G309" s="7">
        <v>59</v>
      </c>
      <c r="H309" s="7"/>
      <c r="I309" s="7">
        <v>238</v>
      </c>
      <c r="J309" s="1"/>
      <c r="K309" s="1"/>
    </row>
    <row r="310" spans="1:11" ht="12.75">
      <c r="A310" s="1"/>
      <c r="B310" s="1" t="s">
        <v>334</v>
      </c>
      <c r="C310" s="1"/>
      <c r="D310" s="1"/>
      <c r="E310" s="1"/>
      <c r="F310" s="1"/>
      <c r="G310" s="7">
        <v>1003</v>
      </c>
      <c r="H310" s="7"/>
      <c r="I310" s="7">
        <v>1003</v>
      </c>
      <c r="J310" s="1"/>
      <c r="K310" s="1"/>
    </row>
    <row r="311" spans="1:11" ht="12.75">
      <c r="A311" s="1"/>
      <c r="B311" s="1" t="s">
        <v>5</v>
      </c>
      <c r="C311" s="1"/>
      <c r="D311" s="1"/>
      <c r="E311" s="1"/>
      <c r="F311" s="1"/>
      <c r="G311" s="7">
        <v>0</v>
      </c>
      <c r="H311" s="7"/>
      <c r="I311" s="7">
        <v>422</v>
      </c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2" t="s">
        <v>218</v>
      </c>
      <c r="B313" s="2" t="s">
        <v>19</v>
      </c>
      <c r="C313" s="2"/>
      <c r="D313" s="1"/>
      <c r="E313" s="1"/>
      <c r="F313" s="1"/>
      <c r="H313" s="1"/>
      <c r="I313" s="1"/>
      <c r="K313" s="1"/>
    </row>
    <row r="314" spans="1:11" ht="12.75">
      <c r="A314" s="1"/>
      <c r="B314" s="1" t="s">
        <v>219</v>
      </c>
      <c r="C314" s="1"/>
      <c r="D314" s="1"/>
      <c r="E314" s="1"/>
      <c r="F314" s="1"/>
      <c r="H314" s="1"/>
      <c r="I314" s="1"/>
      <c r="K314" s="1"/>
    </row>
    <row r="315" spans="1:11" ht="12.75">
      <c r="A315" s="1"/>
      <c r="B315" s="1"/>
      <c r="C315" s="1"/>
      <c r="D315" s="1"/>
      <c r="E315" s="1"/>
      <c r="F315" s="1"/>
      <c r="H315" s="1"/>
      <c r="I315" s="1"/>
      <c r="K315" s="1"/>
    </row>
    <row r="316" spans="1:11" ht="12.75">
      <c r="A316" s="1"/>
      <c r="B316" s="1"/>
      <c r="C316" s="1"/>
      <c r="D316" s="1"/>
      <c r="E316" s="1"/>
      <c r="F316" s="1"/>
      <c r="H316" s="17" t="s">
        <v>283</v>
      </c>
      <c r="I316" s="1" t="s">
        <v>228</v>
      </c>
      <c r="K316" s="1"/>
    </row>
    <row r="317" spans="1:11" ht="12.75">
      <c r="A317" s="1"/>
      <c r="B317" s="1"/>
      <c r="C317" s="1"/>
      <c r="D317" s="1"/>
      <c r="E317" s="1"/>
      <c r="F317" s="1"/>
      <c r="H317" s="17" t="s">
        <v>231</v>
      </c>
      <c r="I317" s="17" t="s">
        <v>229</v>
      </c>
      <c r="K317" s="1"/>
    </row>
    <row r="318" spans="1:11" ht="12.75">
      <c r="A318" s="1"/>
      <c r="B318" s="1"/>
      <c r="C318" s="1"/>
      <c r="D318" s="1"/>
      <c r="E318" s="1"/>
      <c r="F318" s="1"/>
      <c r="H318" s="17" t="s">
        <v>232</v>
      </c>
      <c r="I318" s="17" t="s">
        <v>230</v>
      </c>
      <c r="K318" s="1"/>
    </row>
    <row r="319" spans="1:11" ht="12.75">
      <c r="A319" s="1"/>
      <c r="B319" s="1"/>
      <c r="C319" s="1"/>
      <c r="D319" s="1"/>
      <c r="E319" s="1"/>
      <c r="F319" s="1"/>
      <c r="H319" s="17" t="s">
        <v>295</v>
      </c>
      <c r="I319" s="17" t="s">
        <v>220</v>
      </c>
      <c r="K319" s="1"/>
    </row>
    <row r="320" spans="1:11" ht="12.75">
      <c r="A320" s="1"/>
      <c r="B320" s="1"/>
      <c r="C320" s="1"/>
      <c r="D320" s="1"/>
      <c r="E320" s="1"/>
      <c r="F320" s="1"/>
      <c r="H320" s="17" t="s">
        <v>12</v>
      </c>
      <c r="I320" s="17" t="s">
        <v>12</v>
      </c>
      <c r="K320" s="1"/>
    </row>
    <row r="321" spans="1:11" ht="12.75">
      <c r="A321" s="1"/>
      <c r="B321" s="1" t="s">
        <v>226</v>
      </c>
      <c r="C321" s="1"/>
      <c r="D321" s="1"/>
      <c r="E321" s="1"/>
      <c r="F321" s="1"/>
      <c r="H321" s="17"/>
      <c r="I321" s="17"/>
      <c r="K321" s="1"/>
    </row>
    <row r="322" spans="1:11" ht="12.75">
      <c r="A322" s="1"/>
      <c r="B322" s="1" t="s">
        <v>221</v>
      </c>
      <c r="C322" s="1"/>
      <c r="D322" s="1"/>
      <c r="E322" s="1"/>
      <c r="F322" s="1"/>
      <c r="H322" s="7">
        <v>94066</v>
      </c>
      <c r="I322" s="7">
        <v>97865</v>
      </c>
      <c r="K322" s="1"/>
    </row>
    <row r="323" spans="1:11" ht="12.75">
      <c r="A323" s="1"/>
      <c r="B323" s="1" t="s">
        <v>222</v>
      </c>
      <c r="C323" s="1"/>
      <c r="D323" s="1"/>
      <c r="E323" s="1"/>
      <c r="F323" s="1"/>
      <c r="H323" s="10">
        <v>322</v>
      </c>
      <c r="I323" s="10">
        <v>240</v>
      </c>
      <c r="K323" s="1"/>
    </row>
    <row r="324" spans="1:11" ht="12.75">
      <c r="A324" s="1"/>
      <c r="B324" s="1"/>
      <c r="C324" s="1"/>
      <c r="D324" s="1"/>
      <c r="E324" s="1"/>
      <c r="F324" s="1"/>
      <c r="H324" s="10"/>
      <c r="I324" s="10"/>
      <c r="K324" s="1"/>
    </row>
    <row r="325" spans="1:11" ht="12.75">
      <c r="A325" s="1"/>
      <c r="B325" s="1" t="s">
        <v>223</v>
      </c>
      <c r="C325" s="1"/>
      <c r="D325" s="1"/>
      <c r="E325" s="1"/>
      <c r="F325" s="1"/>
      <c r="H325" s="10"/>
      <c r="I325" s="10"/>
      <c r="K325" s="1"/>
    </row>
    <row r="326" spans="1:11" ht="12.75">
      <c r="A326" s="1"/>
      <c r="B326" s="1" t="s">
        <v>221</v>
      </c>
      <c r="C326" s="1"/>
      <c r="D326" s="1"/>
      <c r="E326" s="1"/>
      <c r="F326" s="1"/>
      <c r="H326" s="8">
        <v>1020</v>
      </c>
      <c r="I326" s="8">
        <v>1198</v>
      </c>
      <c r="K326" s="1"/>
    </row>
    <row r="327" spans="1:11" ht="12.75">
      <c r="A327" s="1"/>
      <c r="B327" s="1"/>
      <c r="C327" s="1"/>
      <c r="D327" s="1"/>
      <c r="E327" s="1"/>
      <c r="F327" s="1"/>
      <c r="H327" s="10"/>
      <c r="I327" s="10"/>
      <c r="K327" s="1"/>
    </row>
    <row r="328" spans="1:11" ht="12.75">
      <c r="A328" s="1"/>
      <c r="B328" s="1" t="s">
        <v>227</v>
      </c>
      <c r="D328" s="1"/>
      <c r="E328" s="1"/>
      <c r="F328" s="1"/>
      <c r="H328" s="10">
        <f>SUM(H322:H326)</f>
        <v>95408</v>
      </c>
      <c r="I328" s="10">
        <f>SUM(I322:I326)</f>
        <v>99303</v>
      </c>
      <c r="K328" s="1"/>
    </row>
    <row r="329" spans="1:11" ht="12.75">
      <c r="A329" s="1"/>
      <c r="B329" s="1"/>
      <c r="C329" s="1"/>
      <c r="D329" s="1"/>
      <c r="E329" s="1"/>
      <c r="F329" s="1"/>
      <c r="H329" s="10"/>
      <c r="I329" s="10"/>
      <c r="K329" s="1"/>
    </row>
    <row r="330" spans="1:11" ht="12.75">
      <c r="A330" s="1"/>
      <c r="B330" s="1" t="s">
        <v>225</v>
      </c>
      <c r="C330" s="1"/>
      <c r="D330" s="1"/>
      <c r="E330" s="1"/>
      <c r="F330" s="1"/>
      <c r="H330" s="8">
        <v>-17768</v>
      </c>
      <c r="I330" s="8">
        <v>-23636</v>
      </c>
      <c r="J330" s="1"/>
      <c r="K330" s="1"/>
    </row>
    <row r="331" spans="1:11" ht="12.75">
      <c r="A331" s="1"/>
      <c r="B331" s="1"/>
      <c r="C331" s="1"/>
      <c r="D331" s="1"/>
      <c r="E331" s="1"/>
      <c r="F331" s="1"/>
      <c r="H331" s="10"/>
      <c r="I331" s="10"/>
      <c r="J331" s="1"/>
      <c r="K331" s="1"/>
    </row>
    <row r="332" spans="1:11" ht="13.5" thickBot="1">
      <c r="A332" s="1"/>
      <c r="B332" s="1" t="s">
        <v>224</v>
      </c>
      <c r="C332" s="1"/>
      <c r="D332" s="1"/>
      <c r="E332" s="1"/>
      <c r="F332" s="1"/>
      <c r="H332" s="9">
        <f>SUM(H328:H330)</f>
        <v>77640</v>
      </c>
      <c r="I332" s="9">
        <f>SUM(I328:I330)</f>
        <v>75667</v>
      </c>
      <c r="J332" s="1"/>
      <c r="K332" s="1"/>
    </row>
    <row r="333" spans="1:11" ht="12.75">
      <c r="A333" s="1"/>
      <c r="B333" s="1"/>
      <c r="C333" s="1"/>
      <c r="D333" s="1"/>
      <c r="E333" s="1"/>
      <c r="F333" s="1"/>
      <c r="H333" s="1"/>
      <c r="I333" s="1"/>
      <c r="J333" s="1"/>
      <c r="K333" s="1"/>
    </row>
    <row r="334" spans="1:11" ht="12.75">
      <c r="A334" s="2"/>
      <c r="B334" s="2"/>
      <c r="C334" s="33"/>
      <c r="D334" s="33"/>
      <c r="E334" s="1"/>
      <c r="F334" s="1"/>
      <c r="G334" s="1"/>
      <c r="H334" s="1"/>
      <c r="I334" s="1"/>
      <c r="J334" s="1"/>
      <c r="K334" s="1"/>
    </row>
    <row r="335" spans="1:11" ht="12.75">
      <c r="A335" s="1"/>
      <c r="J335" s="1"/>
      <c r="K335" s="1"/>
    </row>
    <row r="336" spans="1:11" ht="12.75">
      <c r="A336" s="1"/>
      <c r="J336" s="1"/>
      <c r="K336" s="1"/>
    </row>
    <row r="337" spans="1:11" ht="12.75">
      <c r="A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</sheetData>
  <sheetProtection/>
  <printOptions/>
  <pageMargins left="0.75" right="0.54" top="0.33" bottom="0.3" header="0.3" footer="0.3"/>
  <pageSetup horizontalDpi="600" verticalDpi="600" orientation="portrait" scale="80" r:id="rId1"/>
  <rowBreaks count="5" manualBreakCount="5">
    <brk id="64" max="10" man="1"/>
    <brk id="117" max="10" man="1"/>
    <brk id="178" max="10" man="1"/>
    <brk id="236" max="10" man="1"/>
    <brk id="2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2012-05-29T11:04:11Z</cp:lastPrinted>
  <dcterms:created xsi:type="dcterms:W3CDTF">1999-11-25T03:32:38Z</dcterms:created>
  <dcterms:modified xsi:type="dcterms:W3CDTF">2012-05-30T08:57:27Z</dcterms:modified>
  <cp:category/>
  <cp:version/>
  <cp:contentType/>
  <cp:contentStatus/>
</cp:coreProperties>
</file>